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8FB0ATYbNzvUTxVXhRyQdx0e1rN6dvbach/TQhRFZtUT0kBZmL0MCExZMgYZ4Jn85EyzfChDnCoobJlnVfTysg==" workbookSaltValue="jWb3HHnSC5Y/Eh3f/HJ0JQ==" workbookSpinCount="100000"/>
  <bookViews>
    <workbookView xWindow="-120" yWindow="-120" windowWidth="20730" windowHeight="1104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<sst xmlns="http://schemas.openxmlformats.org/spreadsheetml/2006/main" xmlns:r="http://schemas.openxmlformats.org/officeDocument/2006/relationships" count="111" uniqueCount="111">
  <si>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経営比較分析表（令和6年度決算）</t>
    <rPh sb="8" eb="10">
      <t>レイワ</t>
    </rPh>
    <rPh sb="12" eb="13">
      <t>ド</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</si>
  <si>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</si>
  <si>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</si>
  <si>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</si>
  <si>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</si>
  <si>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</si>
  <si>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</si>
  <si>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</si>
  <si>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</si>
  <si>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</si>
  <si>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</si>
  <si>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</si>
  <si>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類似団体区分</t>
    <rPh sb="4" eb="6">
      <t>クブン</t>
    </rPh>
    <phoneticPr fontId="1"/>
  </si>
  <si>
    <t>当該団体値（当該値）</t>
    <rPh sb="2" eb="4">
      <t>ダンタイ</t>
    </rPh>
    <phoneticPr fontId="1"/>
  </si>
  <si>
    <t>⑤料金回収率(％)</t>
    <rPh sb="1" eb="3">
      <t>リョウキン</t>
    </rPh>
    <rPh sb="3" eb="5">
      <t>カイシュウ</t>
    </rPh>
    <rPh sb="5" eb="6">
      <t>リツ</t>
    </rPh>
    <phoneticPr fontId="1"/>
  </si>
  <si>
    <t>人口（人）</t>
    <rPh sb="0" eb="2">
      <t>ジンコウ</t>
    </rPh>
    <rPh sb="3" eb="4">
      <t>ヒト</t>
    </rPh>
    <phoneticPr fontId="1"/>
  </si>
  <si>
    <t>参照用</t>
    <rPh sb="0" eb="3">
      <t>サンショウヨウ</t>
    </rPh>
    <phoneticPr fontId="1"/>
  </si>
  <si>
    <t>水道事業(法適用)</t>
    <rPh sb="0" eb="2">
      <t>スイドウ</t>
    </rPh>
    <rPh sb="2" eb="4">
      <t>ジギョウ</t>
    </rPh>
    <rPh sb="5" eb="6">
      <t>ホウ</t>
    </rPh>
    <rPh sb="6" eb="8">
      <t>テキヨウ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</si>
  <si>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</si>
  <si>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</si>
  <si>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</si>
  <si>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</si>
  <si>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</si>
  <si>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</si>
  <si>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現在給水人口(人)</t>
  </si>
  <si>
    <t>自己資本構成比率(％)</t>
  </si>
  <si>
    <t>1⑦</t>
  </si>
  <si>
    <t>類似団体</t>
    <rPh sb="0" eb="2">
      <t>ルイジ</t>
    </rPh>
    <rPh sb="2" eb="4">
      <t>ダンタイ</t>
    </rPh>
    <phoneticPr fontId="1"/>
  </si>
  <si>
    <t>普及率(％)</t>
  </si>
  <si>
    <t>－</t>
  </si>
  <si>
    <t>2. 老朽化の状況</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</si>
  <si>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</si>
  <si>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</si>
  <si>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1②</t>
  </si>
  <si>
    <t>類似団体平均値（平均値）</t>
  </si>
  <si>
    <t>大項目</t>
    <rPh sb="0" eb="3">
      <t>ダイコウモク</t>
    </rPh>
    <phoneticPr fontId="1"/>
  </si>
  <si>
    <t>【】</t>
  </si>
  <si>
    <t>全国平均</t>
    <rPh sb="0" eb="2">
      <t>ゼンコク</t>
    </rPh>
    <rPh sb="2" eb="4">
      <t>ヘイキン</t>
    </rPh>
    <phoneticPr fontId="1"/>
  </si>
  <si>
    <t>令和6年度全国平均</t>
    <rPh sb="0" eb="2">
      <t>レイワ</t>
    </rPh>
    <rPh sb="3" eb="5">
      <t>ネンド</t>
    </rPh>
    <phoneticPr fontId="1"/>
  </si>
  <si>
    <t>1⑥</t>
  </si>
  <si>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</si>
  <si>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</si>
  <si>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</si>
  <si>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</si>
  <si>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</si>
  <si>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</si>
  <si>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1①</t>
  </si>
  <si>
    <t>1③</t>
  </si>
  <si>
    <t>①経常収支比率(％)</t>
  </si>
  <si>
    <t>1④</t>
  </si>
  <si>
    <t>1⑧</t>
  </si>
  <si>
    <t>項番</t>
    <rPh sb="0" eb="2">
      <t>コウバン</t>
    </rPh>
    <phoneticPr fontId="1"/>
  </si>
  <si>
    <t>1⑤</t>
  </si>
  <si>
    <t>③管路更新率(％)</t>
    <rPh sb="1" eb="3">
      <t>カンロ</t>
    </rPh>
    <rPh sb="3" eb="5">
      <t>コウシン</t>
    </rPh>
    <rPh sb="5" eb="6">
      <t>リツ</t>
    </rPh>
    <phoneticPr fontId="1"/>
  </si>
  <si>
    <t>2①</t>
  </si>
  <si>
    <t>2②</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</si>
  <si>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</si>
  <si>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</si>
  <si>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</si>
  <si>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</si>
  <si>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</si>
  <si>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</si>
  <si>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</si>
  <si>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</si>
  <si>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</si>
  <si>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</si>
  <si>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</si>
  <si>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</si>
  <si>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</si>
  <si>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</si>
  <si>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</si>
  <si>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</si>
  <si>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</si>
  <si>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</si>
  <si>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</si>
  <si>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</si>
  <si>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</si>
  <si>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</si>
  <si>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</si>
  <si>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</si>
  <si>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</si>
  <si>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</si>
  <si>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</si>
  <si>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r>
      <t>①有形固定資産減価償却率は令和6年度については，新宍戸浄水場を固定資産台帳に登録したため，一時的に減少したものの，年々増加傾向にあり，類似団体平均値と比較しても高い傾向である。今後の老朽管路や施設更新は，水需要や財政状況を踏まえ計画的に実施する。</t>
    </r>
    <r>
      <rPr>
        <sz val="11"/>
        <color rgb="FFFF0000"/>
        <rFont val="ＭＳ ゴシック"/>
      </rPr>
      <t xml:space="preserve">
</t>
    </r>
    <r>
      <rPr>
        <sz val="11"/>
        <color theme="1"/>
        <rFont val="ＭＳ ゴシック"/>
      </rPr>
      <t>②管路経年化率は，継続的に管路台帳の精査に取り組んだことにより，整備年度不明管路の把握に努めたことで対象管路が増加したため，類似団体平均値と比較して低くなっている。令和2年度に石綿管を解消が終了し，令和3年度以降は老朽管の更新を重点的に進めている。</t>
    </r>
    <r>
      <rPr>
        <sz val="11"/>
        <color rgb="FFFF0000"/>
        <rFont val="ＭＳ ゴシック"/>
      </rPr>
      <t xml:space="preserve">
</t>
    </r>
    <r>
      <rPr>
        <sz val="11"/>
        <color theme="1"/>
        <rFont val="ＭＳ ゴシック"/>
      </rPr>
      <t>③管路更新率は，類似団体平均値より低くなっている。今後は，老朽管路の更新を計画的に実施し，管路更新率の上昇を図る。</t>
    </r>
    <rPh sb="13" eb="15">
      <t>レイワ</t>
    </rPh>
    <rPh sb="16" eb="18">
      <t>ネンド</t>
    </rPh>
    <rPh sb="24" eb="25">
      <t>シン</t>
    </rPh>
    <rPh sb="25" eb="27">
      <t>シシド</t>
    </rPh>
    <rPh sb="27" eb="30">
      <t>ジョウスイジョウ</t>
    </rPh>
    <rPh sb="31" eb="33">
      <t>コテイ</t>
    </rPh>
    <rPh sb="33" eb="35">
      <t>シサン</t>
    </rPh>
    <rPh sb="35" eb="37">
      <t>ダイチョウ</t>
    </rPh>
    <rPh sb="38" eb="40">
      <t>トウロク</t>
    </rPh>
    <rPh sb="45" eb="48">
      <t>イチジテキ</t>
    </rPh>
    <rPh sb="49" eb="51">
      <t>ゲンショウ</t>
    </rPh>
    <rPh sb="57" eb="59">
      <t>ネンネン</t>
    </rPh>
    <rPh sb="133" eb="136">
      <t>ケイゾクテキ</t>
    </rPh>
    <rPh sb="168" eb="169">
      <t>ツト</t>
    </rPh>
    <rPh sb="174" eb="176">
      <t>タイショウ</t>
    </rPh>
    <rPh sb="176" eb="178">
      <t>カンロ</t>
    </rPh>
    <rPh sb="179" eb="181">
      <t>ゾウカ</t>
    </rPh>
    <rPh sb="223" eb="225">
      <t>レイワ</t>
    </rPh>
    <rPh sb="226" eb="228">
      <t>ネンド</t>
    </rPh>
    <rPh sb="228" eb="230">
      <t>イコウ</t>
    </rPh>
    <rPh sb="238" eb="240">
      <t>ジュウテン</t>
    </rPh>
    <rPh sb="240" eb="241">
      <t>テキ</t>
    </rPh>
    <phoneticPr fontId="1"/>
  </si>
  <si>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</si>
  <si>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</si>
  <si>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</si>
  <si>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</si>
  <si>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</si>
  <si>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</si>
  <si>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</si>
  <si>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</si>
  <si>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</si>
  <si>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</si>
  <si>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茨城県　笠間市</t>
  </si>
  <si>
    <t>法適用</t>
  </si>
  <si>
    <t>水道事業</t>
  </si>
  <si>
    <t>末端給水事業</t>
  </si>
  <si>
    <t>A4</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</si>
  <si>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</si>
  <si>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</si>
  <si>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</si>
  <si>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</si>
  <si>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</si>
  <si>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</si>
  <si>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</si>
  <si>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</si>
  <si>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</si>
  <si>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</si>
  <si>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①経常収支比率は，100％以上を保っており健全であり，類似団体平均値を上回っている状況にある。しかし，将来的には人口の減少に伴う給水収益の減少が予想されるため，事務の効率化等さらなる費用の削減に努める必要性がある。</t>
    </r>
    <r>
      <rPr>
        <sz val="11"/>
        <color rgb="FFFF0000"/>
        <rFont val="ＭＳ ゴシック"/>
      </rPr>
      <t xml:space="preserve">
</t>
    </r>
    <r>
      <rPr>
        <sz val="11"/>
        <color theme="1"/>
        <rFont val="ＭＳ ゴシック"/>
      </rPr>
      <t>③流動比率は，類似団体平均値より高く，短期債務に対する十分な支払い能力がある。</t>
    </r>
    <r>
      <rPr>
        <sz val="11"/>
        <color rgb="FFFF0000"/>
        <rFont val="ＭＳ ゴシック"/>
      </rPr>
      <t xml:space="preserve">
</t>
    </r>
    <r>
      <rPr>
        <sz val="11"/>
        <color theme="1"/>
        <rFont val="ＭＳ ゴシック"/>
      </rPr>
      <t>④企業債残高対給水収益比率は，宍戸浄水場更新工事や旭町中継場建設工事等に伴う企業債借入により，前年度より値が増加し，類似団体平均値と同程度となった。今後についても，老朽管路や施設の更新に多額の資金が必要となることから，適正な企業債発行に努める。</t>
    </r>
    <r>
      <rPr>
        <sz val="11"/>
        <color rgb="FFFF0000"/>
        <rFont val="ＭＳ ゴシック"/>
      </rPr>
      <t xml:space="preserve">
</t>
    </r>
    <r>
      <rPr>
        <sz val="11"/>
        <color theme="1"/>
        <rFont val="ＭＳ ゴシック"/>
      </rPr>
      <t>⑤料金回収率は，経常費用の増加により数値が減少したが，100％を超えており給水に必要な費用を給水収益で賄えている。今後も引き続き委託業務の拡大など，効率的な事業運営に努める。</t>
    </r>
    <r>
      <rPr>
        <sz val="11"/>
        <color rgb="FFFF0000"/>
        <rFont val="ＭＳ ゴシック"/>
      </rPr>
      <t xml:space="preserve">
</t>
    </r>
    <r>
      <rPr>
        <sz val="11"/>
        <color theme="1"/>
        <rFont val="ＭＳ ゴシック"/>
      </rPr>
      <t>⑥給水原価は，年間総有収水量が減少したことにより数値が増加し，類似団体平均値より高くなっているため，今後も引き続き維持管理費の適正化に努める。</t>
    </r>
    <r>
      <rPr>
        <sz val="11"/>
        <color rgb="FFFF0000"/>
        <rFont val="ＭＳ ゴシック"/>
      </rPr>
      <t xml:space="preserve">
</t>
    </r>
    <r>
      <rPr>
        <sz val="11"/>
        <color theme="1"/>
        <rFont val="ＭＳ ゴシック"/>
      </rPr>
      <t>⑦施設利用率は，類似団体平均値より高く良好である。今後の施設更新においても，的確な水需要予測による施設の適正化が必要である。</t>
    </r>
    <r>
      <rPr>
        <sz val="11"/>
        <color rgb="FFFF0000"/>
        <rFont val="ＭＳ ゴシック"/>
      </rPr>
      <t xml:space="preserve">
</t>
    </r>
    <r>
      <rPr>
        <sz val="11"/>
        <color theme="1"/>
        <rFont val="ＭＳ ゴシック"/>
      </rPr>
      <t>⑧有収率は，無効水量が増加したことにより減少しており，類似団体平均値を下回っていることから，有収率向上のため，老朽管路更新や漏水発生時の早期対応により無効水量の減少に努める必要がある。</t>
    </r>
    <rPh sb="124" eb="125">
      <t>タカ</t>
    </rPh>
    <rPh sb="163" eb="165">
      <t>シシド</t>
    </rPh>
    <rPh sb="165" eb="168">
      <t>ジョウスイジョウ</t>
    </rPh>
    <rPh sb="168" eb="170">
      <t>コウシン</t>
    </rPh>
    <rPh sb="170" eb="172">
      <t>コウジ</t>
    </rPh>
    <rPh sb="173" eb="174">
      <t>アサヒ</t>
    </rPh>
    <rPh sb="174" eb="175">
      <t>マチ</t>
    </rPh>
    <rPh sb="175" eb="177">
      <t>チュウケイ</t>
    </rPh>
    <rPh sb="177" eb="178">
      <t>ジョウ</t>
    </rPh>
    <rPh sb="178" eb="180">
      <t>ケンセツ</t>
    </rPh>
    <rPh sb="180" eb="182">
      <t>コウジ</t>
    </rPh>
    <rPh sb="182" eb="183">
      <t>トウ</t>
    </rPh>
    <rPh sb="184" eb="185">
      <t>トモナ</t>
    </rPh>
    <rPh sb="186" eb="188">
      <t>キギョウ</t>
    </rPh>
    <rPh sb="188" eb="189">
      <t>サイ</t>
    </rPh>
    <rPh sb="189" eb="191">
      <t>カリイレ</t>
    </rPh>
    <rPh sb="195" eb="198">
      <t>ゼンネンド</t>
    </rPh>
    <rPh sb="200" eb="201">
      <t>アタイ</t>
    </rPh>
    <rPh sb="202" eb="204">
      <t>ゾウカ</t>
    </rPh>
    <rPh sb="206" eb="208">
      <t>ルイジ</t>
    </rPh>
    <rPh sb="208" eb="210">
      <t>ダンタイ</t>
    </rPh>
    <rPh sb="210" eb="213">
      <t>ヘイキンチ</t>
    </rPh>
    <rPh sb="214" eb="217">
      <t>ドウテイド</t>
    </rPh>
    <rPh sb="235" eb="237">
      <t>シセツ</t>
    </rPh>
    <rPh sb="279" eb="281">
      <t>ケイジョウ</t>
    </rPh>
    <rPh sb="281" eb="283">
      <t>ヒヨウ</t>
    </rPh>
    <rPh sb="284" eb="286">
      <t>ゾウカ</t>
    </rPh>
    <rPh sb="292" eb="294">
      <t>ゲンショウ</t>
    </rPh>
    <rPh sb="366" eb="368">
      <t>ネンカン</t>
    </rPh>
    <rPh sb="368" eb="369">
      <t>ソウ</t>
    </rPh>
    <rPh sb="369" eb="371">
      <t>ユウシュウ</t>
    </rPh>
    <rPh sb="371" eb="373">
      <t>スイリョウ</t>
    </rPh>
    <rPh sb="374" eb="376">
      <t>ゲンショウ</t>
    </rPh>
    <rPh sb="386" eb="388">
      <t>ゾウカ</t>
    </rPh>
    <rPh sb="443" eb="446">
      <t>ヘイキンチ</t>
    </rPh>
    <rPh sb="448" eb="449">
      <t>タカ</t>
    </rPh>
    <rPh sb="505" eb="507">
      <t>ゾウカ</t>
    </rPh>
    <rPh sb="514" eb="516">
      <t>ゲンショウ</t>
    </rPh>
    <rPh sb="574" eb="576">
      <t>ゲンショウ</t>
    </rPh>
    <rPh sb="577" eb="578">
      <t>ツト</t>
    </rPh>
    <phoneticPr fontId="1"/>
  </si>
  <si>
    <r>
      <t xml:space="preserve"> </t>
    </r>
    <r>
      <rPr>
        <sz val="11"/>
        <color theme="1"/>
        <rFont val="ＭＳ ゴシック"/>
      </rPr>
      <t>経常収支比率や料金回収率は，営業収益の減少等により，数値が減少しているが現状では安定した経営ができている。
　平成29年度から，包括業務等委託内容を拡大してはいるものの，今後は民間手法の導入や水道事業経営戦略等を活用した施設の更新などにより，効率的な事業運営を実施する必要がある。
　一方，水道施設や管路の老朽化・水源の確保等が今後の課題となっていることから，老朽管路や施設の更新により，老朽化の解消や有収率の向上を図る。</t>
    </r>
    <rPh sb="15" eb="17">
      <t>エイギョウ</t>
    </rPh>
    <rPh sb="17" eb="19">
      <t>シュウエキ</t>
    </rPh>
    <rPh sb="20" eb="22">
      <t>ゲンショウ</t>
    </rPh>
    <rPh sb="22" eb="23">
      <t>トウ</t>
    </rPh>
    <rPh sb="30" eb="32">
      <t>ゲンショウ</t>
    </rPh>
    <rPh sb="65" eb="67">
      <t>ホウカツ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</si>
</sst>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c:v>
                </c:pt>
                <c:pt idx="1">
                  <c:v>8.e-002</c:v>
                </c:pt>
                <c:pt idx="2">
                  <c:v>0.33</c:v>
                </c:pt>
                <c:pt idx="3">
                  <c:v>0.27</c:v>
                </c:pt>
                <c:pt idx="4">
                  <c:v>0.26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81.540000000000006</c:v>
                </c:pt>
                <c:pt idx="1">
                  <c:v>82.78</c:v>
                </c:pt>
                <c:pt idx="2">
                  <c:v>81.180000000000007</c:v>
                </c:pt>
                <c:pt idx="3">
                  <c:v>80.650000000000006</c:v>
                </c:pt>
                <c:pt idx="4">
                  <c:v>81.66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81.53</c:v>
                </c:pt>
                <c:pt idx="1">
                  <c:v>80.489999999999995</c:v>
                </c:pt>
                <c:pt idx="2">
                  <c:v>82.07</c:v>
                </c:pt>
                <c:pt idx="3">
                  <c:v>81.81</c:v>
                </c:pt>
                <c:pt idx="4">
                  <c:v>80.95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111.76</c:v>
                </c:pt>
                <c:pt idx="1">
                  <c:v>115.03</c:v>
                </c:pt>
                <c:pt idx="2">
                  <c:v>112.59</c:v>
                </c:pt>
                <c:pt idx="3">
                  <c:v>111.76</c:v>
                </c:pt>
                <c:pt idx="4">
                  <c:v>108.71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62.4</c:v>
                </c:pt>
                <c:pt idx="1">
                  <c:v>63.69</c:v>
                </c:pt>
                <c:pt idx="2">
                  <c:v>64.81</c:v>
                </c:pt>
                <c:pt idx="3">
                  <c:v>65.64</c:v>
                </c:pt>
                <c:pt idx="4">
                  <c:v>60.86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13.83</c:v>
                </c:pt>
                <c:pt idx="1">
                  <c:v>14.31</c:v>
                </c:pt>
                <c:pt idx="2">
                  <c:v>14.57</c:v>
                </c:pt>
                <c:pt idx="3">
                  <c:v>15.36</c:v>
                </c:pt>
                <c:pt idx="4">
                  <c:v>16.18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577.89</c:v>
                </c:pt>
                <c:pt idx="1">
                  <c:v>431.88</c:v>
                </c:pt>
                <c:pt idx="2">
                  <c:v>384.29</c:v>
                </c:pt>
                <c:pt idx="3">
                  <c:v>277.55</c:v>
                </c:pt>
                <c:pt idx="4">
                  <c:v>611.28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148.30000000000001</c:v>
                </c:pt>
                <c:pt idx="1">
                  <c:v>184.27</c:v>
                </c:pt>
                <c:pt idx="2">
                  <c:v>181.41</c:v>
                </c:pt>
                <c:pt idx="3">
                  <c:v>227.99</c:v>
                </c:pt>
                <c:pt idx="4">
                  <c:v>300.75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107.37</c:v>
                </c:pt>
                <c:pt idx="1">
                  <c:v>109.61</c:v>
                </c:pt>
                <c:pt idx="2">
                  <c:v>107.12</c:v>
                </c:pt>
                <c:pt idx="3">
                  <c:v>106.48</c:v>
                </c:pt>
                <c:pt idx="4">
                  <c:v>103.39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201.13</c:v>
                </c:pt>
                <c:pt idx="1">
                  <c:v>197.68</c:v>
                </c:pt>
                <c:pt idx="2">
                  <c:v>203.38</c:v>
                </c:pt>
                <c:pt idx="3">
                  <c:v>205.12</c:v>
                </c:pt>
                <c:pt idx="4">
                  <c:v>211.57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笠間市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8</v>
      </c>
      <c r="Q7" s="25"/>
      <c r="R7" s="25"/>
      <c r="S7" s="25"/>
      <c r="T7" s="25"/>
      <c r="U7" s="25"/>
      <c r="V7" s="25"/>
      <c r="W7" s="25" t="s">
        <v>12</v>
      </c>
      <c r="X7" s="25"/>
      <c r="Y7" s="25"/>
      <c r="Z7" s="25"/>
      <c r="AA7" s="25"/>
      <c r="AB7" s="25"/>
      <c r="AC7" s="25"/>
      <c r="AD7" s="25" t="s">
        <v>3</v>
      </c>
      <c r="AE7" s="25"/>
      <c r="AF7" s="25"/>
      <c r="AG7" s="25"/>
      <c r="AH7" s="25"/>
      <c r="AI7" s="25"/>
      <c r="AJ7" s="25"/>
      <c r="AK7" s="2"/>
      <c r="AL7" s="25" t="s">
        <v>15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72567</v>
      </c>
      <c r="AM8" s="29"/>
      <c r="AN8" s="29"/>
      <c r="AO8" s="29"/>
      <c r="AP8" s="29"/>
      <c r="AQ8" s="29"/>
      <c r="AR8" s="29"/>
      <c r="AS8" s="29"/>
      <c r="AT8" s="7">
        <f>データ!$S$6</f>
        <v>240.4</v>
      </c>
      <c r="AU8" s="15"/>
      <c r="AV8" s="15"/>
      <c r="AW8" s="15"/>
      <c r="AX8" s="15"/>
      <c r="AY8" s="15"/>
      <c r="AZ8" s="15"/>
      <c r="BA8" s="15"/>
      <c r="BB8" s="27">
        <f>データ!$T$6</f>
        <v>301.86</v>
      </c>
      <c r="BC8" s="27"/>
      <c r="BD8" s="27"/>
      <c r="BE8" s="27"/>
      <c r="BF8" s="27"/>
      <c r="BG8" s="27"/>
      <c r="BH8" s="27"/>
      <c r="BI8" s="27"/>
      <c r="BJ8" s="3"/>
      <c r="BK8" s="3"/>
      <c r="BL8" s="36" t="s">
        <v>20</v>
      </c>
      <c r="BM8" s="47"/>
      <c r="BN8" s="55" t="s">
        <v>13</v>
      </c>
      <c r="BO8" s="55"/>
      <c r="BP8" s="55"/>
      <c r="BQ8" s="55"/>
      <c r="BR8" s="55"/>
      <c r="BS8" s="55"/>
      <c r="BT8" s="55"/>
      <c r="BU8" s="55"/>
      <c r="BV8" s="55"/>
      <c r="BW8" s="55"/>
      <c r="BX8" s="55"/>
      <c r="BY8" s="59"/>
    </row>
    <row r="9" spans="1:78" ht="18.75" customHeight="1">
      <c r="A9" s="2"/>
      <c r="B9" s="5" t="s">
        <v>23</v>
      </c>
      <c r="C9" s="13"/>
      <c r="D9" s="13"/>
      <c r="E9" s="13"/>
      <c r="F9" s="13"/>
      <c r="G9" s="13"/>
      <c r="H9" s="13"/>
      <c r="I9" s="5" t="s">
        <v>25</v>
      </c>
      <c r="J9" s="13"/>
      <c r="K9" s="13"/>
      <c r="L9" s="13"/>
      <c r="M9" s="13"/>
      <c r="N9" s="13"/>
      <c r="O9" s="22"/>
      <c r="P9" s="25" t="s">
        <v>28</v>
      </c>
      <c r="Q9" s="25"/>
      <c r="R9" s="25"/>
      <c r="S9" s="25"/>
      <c r="T9" s="25"/>
      <c r="U9" s="25"/>
      <c r="V9" s="25"/>
      <c r="W9" s="25" t="s">
        <v>2</v>
      </c>
      <c r="X9" s="25"/>
      <c r="Y9" s="25"/>
      <c r="Z9" s="25"/>
      <c r="AA9" s="25"/>
      <c r="AB9" s="25"/>
      <c r="AC9" s="25"/>
      <c r="AD9" s="2"/>
      <c r="AE9" s="2"/>
      <c r="AF9" s="2"/>
      <c r="AG9" s="2"/>
      <c r="AH9" s="2"/>
      <c r="AI9" s="2"/>
      <c r="AJ9" s="2"/>
      <c r="AK9" s="2"/>
      <c r="AL9" s="25" t="s">
        <v>24</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29</v>
      </c>
      <c r="BM9" s="48"/>
      <c r="BN9" s="56" t="s">
        <v>34</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68.97</v>
      </c>
      <c r="J10" s="15"/>
      <c r="K10" s="15"/>
      <c r="L10" s="15"/>
      <c r="M10" s="15"/>
      <c r="N10" s="15"/>
      <c r="O10" s="24"/>
      <c r="P10" s="27">
        <f>データ!$P$6</f>
        <v>84.62</v>
      </c>
      <c r="Q10" s="27"/>
      <c r="R10" s="27"/>
      <c r="S10" s="27"/>
      <c r="T10" s="27"/>
      <c r="U10" s="27"/>
      <c r="V10" s="27"/>
      <c r="W10" s="29">
        <f>データ!$Q$6</f>
        <v>3855</v>
      </c>
      <c r="X10" s="29"/>
      <c r="Y10" s="29"/>
      <c r="Z10" s="29"/>
      <c r="AA10" s="29"/>
      <c r="AB10" s="29"/>
      <c r="AC10" s="29"/>
      <c r="AD10" s="2"/>
      <c r="AE10" s="2"/>
      <c r="AF10" s="2"/>
      <c r="AG10" s="2"/>
      <c r="AH10" s="2"/>
      <c r="AI10" s="2"/>
      <c r="AJ10" s="2"/>
      <c r="AK10" s="2"/>
      <c r="AL10" s="29">
        <f>データ!$U$6</f>
        <v>61224</v>
      </c>
      <c r="AM10" s="29"/>
      <c r="AN10" s="29"/>
      <c r="AO10" s="29"/>
      <c r="AP10" s="29"/>
      <c r="AQ10" s="29"/>
      <c r="AR10" s="29"/>
      <c r="AS10" s="29"/>
      <c r="AT10" s="7">
        <f>データ!$V$6</f>
        <v>166.27</v>
      </c>
      <c r="AU10" s="15"/>
      <c r="AV10" s="15"/>
      <c r="AW10" s="15"/>
      <c r="AX10" s="15"/>
      <c r="AY10" s="15"/>
      <c r="AZ10" s="15"/>
      <c r="BA10" s="15"/>
      <c r="BB10" s="27">
        <f>データ!$W$6</f>
        <v>368.22</v>
      </c>
      <c r="BC10" s="27"/>
      <c r="BD10" s="27"/>
      <c r="BE10" s="27"/>
      <c r="BF10" s="27"/>
      <c r="BG10" s="27"/>
      <c r="BH10" s="27"/>
      <c r="BI10" s="27"/>
      <c r="BJ10" s="2"/>
      <c r="BK10" s="2"/>
      <c r="BL10" s="38" t="s">
        <v>36</v>
      </c>
      <c r="BM10" s="49"/>
      <c r="BN10" s="57" t="s">
        <v>38</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4"/>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4"/>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4"/>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4"/>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4"/>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4"/>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4"/>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4"/>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4"/>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4"/>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4"/>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4"/>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4"/>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4"/>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4"/>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4"/>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4"/>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4"/>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4"/>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4"/>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4"/>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4"/>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4"/>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4"/>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4"/>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4"/>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4"/>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4"/>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83</v>
      </c>
      <c r="BM47" s="52"/>
      <c r="BN47" s="52"/>
      <c r="BO47" s="52"/>
      <c r="BP47" s="52"/>
      <c r="BQ47" s="52"/>
      <c r="BR47" s="52"/>
      <c r="BS47" s="52"/>
      <c r="BT47" s="52"/>
      <c r="BU47" s="52"/>
      <c r="BV47" s="52"/>
      <c r="BW47" s="52"/>
      <c r="BX47" s="52"/>
      <c r="BY47" s="52"/>
      <c r="BZ47" s="6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2"/>
      <c r="BN48" s="52"/>
      <c r="BO48" s="52"/>
      <c r="BP48" s="52"/>
      <c r="BQ48" s="52"/>
      <c r="BR48" s="52"/>
      <c r="BS48" s="52"/>
      <c r="BT48" s="52"/>
      <c r="BU48" s="52"/>
      <c r="BV48" s="52"/>
      <c r="BW48" s="52"/>
      <c r="BX48" s="52"/>
      <c r="BY48" s="52"/>
      <c r="BZ48" s="6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2"/>
      <c r="BN49" s="52"/>
      <c r="BO49" s="52"/>
      <c r="BP49" s="52"/>
      <c r="BQ49" s="52"/>
      <c r="BR49" s="52"/>
      <c r="BS49" s="52"/>
      <c r="BT49" s="52"/>
      <c r="BU49" s="52"/>
      <c r="BV49" s="52"/>
      <c r="BW49" s="52"/>
      <c r="BX49" s="52"/>
      <c r="BY49" s="52"/>
      <c r="BZ49" s="6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2"/>
      <c r="BN50" s="52"/>
      <c r="BO50" s="52"/>
      <c r="BP50" s="52"/>
      <c r="BQ50" s="52"/>
      <c r="BR50" s="52"/>
      <c r="BS50" s="52"/>
      <c r="BT50" s="52"/>
      <c r="BU50" s="52"/>
      <c r="BV50" s="52"/>
      <c r="BW50" s="52"/>
      <c r="BX50" s="52"/>
      <c r="BY50" s="52"/>
      <c r="BZ50" s="6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2"/>
      <c r="BN51" s="52"/>
      <c r="BO51" s="52"/>
      <c r="BP51" s="52"/>
      <c r="BQ51" s="52"/>
      <c r="BR51" s="52"/>
      <c r="BS51" s="52"/>
      <c r="BT51" s="52"/>
      <c r="BU51" s="52"/>
      <c r="BV51" s="52"/>
      <c r="BW51" s="52"/>
      <c r="BX51" s="52"/>
      <c r="BY51" s="52"/>
      <c r="BZ51" s="6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2"/>
      <c r="BN52" s="52"/>
      <c r="BO52" s="52"/>
      <c r="BP52" s="52"/>
      <c r="BQ52" s="52"/>
      <c r="BR52" s="52"/>
      <c r="BS52" s="52"/>
      <c r="BT52" s="52"/>
      <c r="BU52" s="52"/>
      <c r="BV52" s="52"/>
      <c r="BW52" s="52"/>
      <c r="BX52" s="52"/>
      <c r="BY52" s="52"/>
      <c r="BZ52" s="6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2"/>
      <c r="BN53" s="52"/>
      <c r="BO53" s="52"/>
      <c r="BP53" s="52"/>
      <c r="BQ53" s="52"/>
      <c r="BR53" s="52"/>
      <c r="BS53" s="52"/>
      <c r="BT53" s="52"/>
      <c r="BU53" s="52"/>
      <c r="BV53" s="52"/>
      <c r="BW53" s="52"/>
      <c r="BX53" s="52"/>
      <c r="BY53" s="52"/>
      <c r="BZ53" s="6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2"/>
      <c r="BN54" s="52"/>
      <c r="BO54" s="52"/>
      <c r="BP54" s="52"/>
      <c r="BQ54" s="52"/>
      <c r="BR54" s="52"/>
      <c r="BS54" s="52"/>
      <c r="BT54" s="52"/>
      <c r="BU54" s="52"/>
      <c r="BV54" s="52"/>
      <c r="BW54" s="52"/>
      <c r="BX54" s="52"/>
      <c r="BY54" s="52"/>
      <c r="BZ54" s="6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2"/>
      <c r="BN55" s="52"/>
      <c r="BO55" s="52"/>
      <c r="BP55" s="52"/>
      <c r="BQ55" s="52"/>
      <c r="BR55" s="52"/>
      <c r="BS55" s="52"/>
      <c r="BT55" s="52"/>
      <c r="BU55" s="52"/>
      <c r="BV55" s="52"/>
      <c r="BW55" s="52"/>
      <c r="BX55" s="52"/>
      <c r="BY55" s="52"/>
      <c r="BZ55" s="64"/>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2"/>
      <c r="BN56" s="52"/>
      <c r="BO56" s="52"/>
      <c r="BP56" s="52"/>
      <c r="BQ56" s="52"/>
      <c r="BR56" s="52"/>
      <c r="BS56" s="52"/>
      <c r="BT56" s="52"/>
      <c r="BU56" s="52"/>
      <c r="BV56" s="52"/>
      <c r="BW56" s="52"/>
      <c r="BX56" s="52"/>
      <c r="BY56" s="52"/>
      <c r="BZ56" s="64"/>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2"/>
      <c r="BN57" s="52"/>
      <c r="BO57" s="52"/>
      <c r="BP57" s="52"/>
      <c r="BQ57" s="52"/>
      <c r="BR57" s="52"/>
      <c r="BS57" s="52"/>
      <c r="BT57" s="52"/>
      <c r="BU57" s="52"/>
      <c r="BV57" s="52"/>
      <c r="BW57" s="52"/>
      <c r="BX57" s="52"/>
      <c r="BY57" s="52"/>
      <c r="BZ57" s="64"/>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2"/>
      <c r="BN58" s="52"/>
      <c r="BO58" s="52"/>
      <c r="BP58" s="52"/>
      <c r="BQ58" s="52"/>
      <c r="BR58" s="52"/>
      <c r="BS58" s="52"/>
      <c r="BT58" s="52"/>
      <c r="BU58" s="52"/>
      <c r="BV58" s="52"/>
      <c r="BW58" s="52"/>
      <c r="BX58" s="52"/>
      <c r="BY58" s="52"/>
      <c r="BZ58" s="64"/>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2"/>
      <c r="BN59" s="52"/>
      <c r="BO59" s="52"/>
      <c r="BP59" s="52"/>
      <c r="BQ59" s="52"/>
      <c r="BR59" s="52"/>
      <c r="BS59" s="52"/>
      <c r="BT59" s="52"/>
      <c r="BU59" s="52"/>
      <c r="BV59" s="52"/>
      <c r="BW59" s="52"/>
      <c r="BX59" s="52"/>
      <c r="BY59" s="52"/>
      <c r="BZ59" s="64"/>
    </row>
    <row r="60" spans="1:78" ht="13.5" customHeight="1">
      <c r="A60" s="2"/>
      <c r="B60" s="9" t="s">
        <v>30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2"/>
      <c r="BN60" s="52"/>
      <c r="BO60" s="52"/>
      <c r="BP60" s="52"/>
      <c r="BQ60" s="52"/>
      <c r="BR60" s="52"/>
      <c r="BS60" s="52"/>
      <c r="BT60" s="52"/>
      <c r="BU60" s="52"/>
      <c r="BV60" s="52"/>
      <c r="BW60" s="52"/>
      <c r="BX60" s="52"/>
      <c r="BY60" s="52"/>
      <c r="BZ60" s="64"/>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2"/>
      <c r="BN61" s="52"/>
      <c r="BO61" s="52"/>
      <c r="BP61" s="52"/>
      <c r="BQ61" s="52"/>
      <c r="BR61" s="52"/>
      <c r="BS61" s="52"/>
      <c r="BT61" s="52"/>
      <c r="BU61" s="52"/>
      <c r="BV61" s="52"/>
      <c r="BW61" s="52"/>
      <c r="BX61" s="52"/>
      <c r="BY61" s="52"/>
      <c r="BZ61" s="6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2"/>
      <c r="BN62" s="52"/>
      <c r="BO62" s="52"/>
      <c r="BP62" s="52"/>
      <c r="BQ62" s="52"/>
      <c r="BR62" s="52"/>
      <c r="BS62" s="52"/>
      <c r="BT62" s="52"/>
      <c r="BU62" s="52"/>
      <c r="BV62" s="52"/>
      <c r="BW62" s="52"/>
      <c r="BX62" s="52"/>
      <c r="BY62" s="52"/>
      <c r="BZ62" s="6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2"/>
      <c r="BN63" s="52"/>
      <c r="BO63" s="52"/>
      <c r="BP63" s="52"/>
      <c r="BQ63" s="52"/>
      <c r="BR63" s="52"/>
      <c r="BS63" s="52"/>
      <c r="BT63" s="52"/>
      <c r="BU63" s="52"/>
      <c r="BV63" s="52"/>
      <c r="BW63" s="52"/>
      <c r="BX63" s="52"/>
      <c r="BY63" s="52"/>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44</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4"/>
      <c r="BN66" s="54"/>
      <c r="BO66" s="54"/>
      <c r="BP66" s="54"/>
      <c r="BQ66" s="54"/>
      <c r="BR66" s="54"/>
      <c r="BS66" s="54"/>
      <c r="BT66" s="54"/>
      <c r="BU66" s="54"/>
      <c r="BV66" s="54"/>
      <c r="BW66" s="54"/>
      <c r="BX66" s="54"/>
      <c r="BY66" s="54"/>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4"/>
      <c r="BN67" s="54"/>
      <c r="BO67" s="54"/>
      <c r="BP67" s="54"/>
      <c r="BQ67" s="54"/>
      <c r="BR67" s="54"/>
      <c r="BS67" s="54"/>
      <c r="BT67" s="54"/>
      <c r="BU67" s="54"/>
      <c r="BV67" s="54"/>
      <c r="BW67" s="54"/>
      <c r="BX67" s="54"/>
      <c r="BY67" s="54"/>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4"/>
      <c r="BN68" s="54"/>
      <c r="BO68" s="54"/>
      <c r="BP68" s="54"/>
      <c r="BQ68" s="54"/>
      <c r="BR68" s="54"/>
      <c r="BS68" s="54"/>
      <c r="BT68" s="54"/>
      <c r="BU68" s="54"/>
      <c r="BV68" s="54"/>
      <c r="BW68" s="54"/>
      <c r="BX68" s="54"/>
      <c r="BY68" s="54"/>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4"/>
      <c r="BN69" s="54"/>
      <c r="BO69" s="54"/>
      <c r="BP69" s="54"/>
      <c r="BQ69" s="54"/>
      <c r="BR69" s="54"/>
      <c r="BS69" s="54"/>
      <c r="BT69" s="54"/>
      <c r="BU69" s="54"/>
      <c r="BV69" s="54"/>
      <c r="BW69" s="54"/>
      <c r="BX69" s="54"/>
      <c r="BY69" s="54"/>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4"/>
      <c r="BN70" s="54"/>
      <c r="BO70" s="54"/>
      <c r="BP70" s="54"/>
      <c r="BQ70" s="54"/>
      <c r="BR70" s="54"/>
      <c r="BS70" s="54"/>
      <c r="BT70" s="54"/>
      <c r="BU70" s="54"/>
      <c r="BV70" s="54"/>
      <c r="BW70" s="54"/>
      <c r="BX70" s="54"/>
      <c r="BY70" s="54"/>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4"/>
      <c r="BN71" s="54"/>
      <c r="BO71" s="54"/>
      <c r="BP71" s="54"/>
      <c r="BQ71" s="54"/>
      <c r="BR71" s="54"/>
      <c r="BS71" s="54"/>
      <c r="BT71" s="54"/>
      <c r="BU71" s="54"/>
      <c r="BV71" s="54"/>
      <c r="BW71" s="54"/>
      <c r="BX71" s="54"/>
      <c r="BY71" s="54"/>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4"/>
      <c r="BN72" s="54"/>
      <c r="BO72" s="54"/>
      <c r="BP72" s="54"/>
      <c r="BQ72" s="54"/>
      <c r="BR72" s="54"/>
      <c r="BS72" s="54"/>
      <c r="BT72" s="54"/>
      <c r="BU72" s="54"/>
      <c r="BV72" s="54"/>
      <c r="BW72" s="54"/>
      <c r="BX72" s="54"/>
      <c r="BY72" s="54"/>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4"/>
      <c r="BN73" s="54"/>
      <c r="BO73" s="54"/>
      <c r="BP73" s="54"/>
      <c r="BQ73" s="54"/>
      <c r="BR73" s="54"/>
      <c r="BS73" s="54"/>
      <c r="BT73" s="54"/>
      <c r="BU73" s="54"/>
      <c r="BV73" s="54"/>
      <c r="BW73" s="54"/>
      <c r="BX73" s="54"/>
      <c r="BY73" s="54"/>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4"/>
      <c r="BN74" s="54"/>
      <c r="BO74" s="54"/>
      <c r="BP74" s="54"/>
      <c r="BQ74" s="54"/>
      <c r="BR74" s="54"/>
      <c r="BS74" s="54"/>
      <c r="BT74" s="54"/>
      <c r="BU74" s="54"/>
      <c r="BV74" s="54"/>
      <c r="BW74" s="54"/>
      <c r="BX74" s="54"/>
      <c r="BY74" s="54"/>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4"/>
      <c r="BN75" s="54"/>
      <c r="BO75" s="54"/>
      <c r="BP75" s="54"/>
      <c r="BQ75" s="54"/>
      <c r="BR75" s="54"/>
      <c r="BS75" s="54"/>
      <c r="BT75" s="54"/>
      <c r="BU75" s="54"/>
      <c r="BV75" s="54"/>
      <c r="BW75" s="54"/>
      <c r="BX75" s="54"/>
      <c r="BY75" s="54"/>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4"/>
      <c r="BN76" s="54"/>
      <c r="BO76" s="54"/>
      <c r="BP76" s="54"/>
      <c r="BQ76" s="54"/>
      <c r="BR76" s="54"/>
      <c r="BS76" s="54"/>
      <c r="BT76" s="54"/>
      <c r="BU76" s="54"/>
      <c r="BV76" s="54"/>
      <c r="BW76" s="54"/>
      <c r="BX76" s="54"/>
      <c r="BY76" s="54"/>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4"/>
      <c r="BN77" s="54"/>
      <c r="BO77" s="54"/>
      <c r="BP77" s="54"/>
      <c r="BQ77" s="54"/>
      <c r="BR77" s="54"/>
      <c r="BS77" s="54"/>
      <c r="BT77" s="54"/>
      <c r="BU77" s="54"/>
      <c r="BV77" s="54"/>
      <c r="BW77" s="54"/>
      <c r="BX77" s="54"/>
      <c r="BY77" s="54"/>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4"/>
      <c r="BN78" s="54"/>
      <c r="BO78" s="54"/>
      <c r="BP78" s="54"/>
      <c r="BQ78" s="54"/>
      <c r="BR78" s="54"/>
      <c r="BS78" s="54"/>
      <c r="BT78" s="54"/>
      <c r="BU78" s="54"/>
      <c r="BV78" s="54"/>
      <c r="BW78" s="54"/>
      <c r="BX78" s="54"/>
      <c r="BY78" s="54"/>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4"/>
      <c r="BN79" s="54"/>
      <c r="BO79" s="54"/>
      <c r="BP79" s="54"/>
      <c r="BQ79" s="54"/>
      <c r="BR79" s="54"/>
      <c r="BS79" s="54"/>
      <c r="BT79" s="54"/>
      <c r="BU79" s="54"/>
      <c r="BV79" s="54"/>
      <c r="BW79" s="54"/>
      <c r="BX79" s="54"/>
      <c r="BY79" s="54"/>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4"/>
      <c r="BN80" s="54"/>
      <c r="BO80" s="54"/>
      <c r="BP80" s="54"/>
      <c r="BQ80" s="54"/>
      <c r="BR80" s="54"/>
      <c r="BS80" s="54"/>
      <c r="BT80" s="54"/>
      <c r="BU80" s="54"/>
      <c r="BV80" s="54"/>
      <c r="BW80" s="54"/>
      <c r="BX80" s="54"/>
      <c r="BY80" s="54"/>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4"/>
      <c r="BN81" s="54"/>
      <c r="BO81" s="54"/>
      <c r="BP81" s="54"/>
      <c r="BQ81" s="54"/>
      <c r="BR81" s="54"/>
      <c r="BS81" s="54"/>
      <c r="BT81" s="54"/>
      <c r="BU81" s="54"/>
      <c r="BV81" s="54"/>
      <c r="BW81" s="54"/>
      <c r="BX81" s="54"/>
      <c r="BY81" s="54"/>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6"/>
    </row>
    <row r="83" spans="1:78">
      <c r="C83" s="21"/>
    </row>
    <row r="84" spans="1:78" hidden="1">
      <c r="B84" s="12" t="s">
        <v>37</v>
      </c>
      <c r="C84" s="12"/>
      <c r="D84" s="12"/>
      <c r="E84" s="12" t="s">
        <v>46</v>
      </c>
      <c r="F84" s="12" t="s">
        <v>33</v>
      </c>
      <c r="G84" s="12" t="s">
        <v>47</v>
      </c>
      <c r="H84" s="12" t="s">
        <v>49</v>
      </c>
      <c r="I84" s="12" t="s">
        <v>52</v>
      </c>
      <c r="J84" s="12" t="s">
        <v>39</v>
      </c>
      <c r="K84" s="12" t="s">
        <v>26</v>
      </c>
      <c r="L84" s="12" t="s">
        <v>50</v>
      </c>
      <c r="M84" s="12" t="s">
        <v>54</v>
      </c>
      <c r="N84" s="12" t="s">
        <v>55</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S4bn4afITLI4Ha0knzfUArgWTsMMTCB8ABCIprZxLiog8DB5w6jWiTfzIMqrvFcgKmiwntv7WjYExstKS8HUOg==" saltValue="LuEOSXAOrE0pvX1zfeFHr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17</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51</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35</v>
      </c>
      <c r="B3" s="70" t="s">
        <v>59</v>
      </c>
      <c r="C3" s="70" t="s">
        <v>62</v>
      </c>
      <c r="D3" s="70" t="s">
        <v>10</v>
      </c>
      <c r="E3" s="70" t="s">
        <v>21</v>
      </c>
      <c r="F3" s="70" t="s">
        <v>60</v>
      </c>
      <c r="G3" s="70" t="s">
        <v>22</v>
      </c>
      <c r="H3" s="77" t="s">
        <v>64</v>
      </c>
      <c r="I3" s="80"/>
      <c r="J3" s="80"/>
      <c r="K3" s="80"/>
      <c r="L3" s="80"/>
      <c r="M3" s="80"/>
      <c r="N3" s="80"/>
      <c r="O3" s="80"/>
      <c r="P3" s="80"/>
      <c r="Q3" s="80"/>
      <c r="R3" s="80"/>
      <c r="S3" s="80"/>
      <c r="T3" s="80"/>
      <c r="U3" s="80"/>
      <c r="V3" s="80"/>
      <c r="W3" s="84"/>
      <c r="X3" s="86" t="s">
        <v>4</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30</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65</v>
      </c>
      <c r="B4" s="71"/>
      <c r="C4" s="71"/>
      <c r="D4" s="71"/>
      <c r="E4" s="71"/>
      <c r="F4" s="71"/>
      <c r="G4" s="71"/>
      <c r="H4" s="78"/>
      <c r="I4" s="81"/>
      <c r="J4" s="81"/>
      <c r="K4" s="81"/>
      <c r="L4" s="81"/>
      <c r="M4" s="81"/>
      <c r="N4" s="81"/>
      <c r="O4" s="81"/>
      <c r="P4" s="81"/>
      <c r="Q4" s="81"/>
      <c r="R4" s="81"/>
      <c r="S4" s="81"/>
      <c r="T4" s="81"/>
      <c r="U4" s="81"/>
      <c r="V4" s="81"/>
      <c r="W4" s="85"/>
      <c r="X4" s="87" t="s">
        <v>48</v>
      </c>
      <c r="Y4" s="87"/>
      <c r="Z4" s="87"/>
      <c r="AA4" s="87"/>
      <c r="AB4" s="87"/>
      <c r="AC4" s="87"/>
      <c r="AD4" s="87"/>
      <c r="AE4" s="87"/>
      <c r="AF4" s="87"/>
      <c r="AG4" s="87"/>
      <c r="AH4" s="87"/>
      <c r="AI4" s="87" t="s">
        <v>45</v>
      </c>
      <c r="AJ4" s="87"/>
      <c r="AK4" s="87"/>
      <c r="AL4" s="87"/>
      <c r="AM4" s="87"/>
      <c r="AN4" s="87"/>
      <c r="AO4" s="87"/>
      <c r="AP4" s="87"/>
      <c r="AQ4" s="87"/>
      <c r="AR4" s="87"/>
      <c r="AS4" s="87"/>
      <c r="AT4" s="87" t="s">
        <v>63</v>
      </c>
      <c r="AU4" s="87"/>
      <c r="AV4" s="87"/>
      <c r="AW4" s="87"/>
      <c r="AX4" s="87"/>
      <c r="AY4" s="87"/>
      <c r="AZ4" s="87"/>
      <c r="BA4" s="87"/>
      <c r="BB4" s="87"/>
      <c r="BC4" s="87"/>
      <c r="BD4" s="87"/>
      <c r="BE4" s="87" t="s">
        <v>66</v>
      </c>
      <c r="BF4" s="87"/>
      <c r="BG4" s="87"/>
      <c r="BH4" s="87"/>
      <c r="BI4" s="87"/>
      <c r="BJ4" s="87"/>
      <c r="BK4" s="87"/>
      <c r="BL4" s="87"/>
      <c r="BM4" s="87"/>
      <c r="BN4" s="87"/>
      <c r="BO4" s="87"/>
      <c r="BP4" s="87" t="s">
        <v>14</v>
      </c>
      <c r="BQ4" s="87"/>
      <c r="BR4" s="87"/>
      <c r="BS4" s="87"/>
      <c r="BT4" s="87"/>
      <c r="BU4" s="87"/>
      <c r="BV4" s="87"/>
      <c r="BW4" s="87"/>
      <c r="BX4" s="87"/>
      <c r="BY4" s="87"/>
      <c r="BZ4" s="87"/>
      <c r="CA4" s="87" t="s">
        <v>67</v>
      </c>
      <c r="CB4" s="87"/>
      <c r="CC4" s="87"/>
      <c r="CD4" s="87"/>
      <c r="CE4" s="87"/>
      <c r="CF4" s="87"/>
      <c r="CG4" s="87"/>
      <c r="CH4" s="87"/>
      <c r="CI4" s="87"/>
      <c r="CJ4" s="87"/>
      <c r="CK4" s="87"/>
      <c r="CL4" s="87" t="s">
        <v>68</v>
      </c>
      <c r="CM4" s="87"/>
      <c r="CN4" s="87"/>
      <c r="CO4" s="87"/>
      <c r="CP4" s="87"/>
      <c r="CQ4" s="87"/>
      <c r="CR4" s="87"/>
      <c r="CS4" s="87"/>
      <c r="CT4" s="87"/>
      <c r="CU4" s="87"/>
      <c r="CV4" s="87"/>
      <c r="CW4" s="87" t="s">
        <v>69</v>
      </c>
      <c r="CX4" s="87"/>
      <c r="CY4" s="87"/>
      <c r="CZ4" s="87"/>
      <c r="DA4" s="87"/>
      <c r="DB4" s="87"/>
      <c r="DC4" s="87"/>
      <c r="DD4" s="87"/>
      <c r="DE4" s="87"/>
      <c r="DF4" s="87"/>
      <c r="DG4" s="87"/>
      <c r="DH4" s="87" t="s">
        <v>57</v>
      </c>
      <c r="DI4" s="87"/>
      <c r="DJ4" s="87"/>
      <c r="DK4" s="87"/>
      <c r="DL4" s="87"/>
      <c r="DM4" s="87"/>
      <c r="DN4" s="87"/>
      <c r="DO4" s="87"/>
      <c r="DP4" s="87"/>
      <c r="DQ4" s="87"/>
      <c r="DR4" s="87"/>
      <c r="DS4" s="87" t="s">
        <v>70</v>
      </c>
      <c r="DT4" s="87"/>
      <c r="DU4" s="87"/>
      <c r="DV4" s="87"/>
      <c r="DW4" s="87"/>
      <c r="DX4" s="87"/>
      <c r="DY4" s="87"/>
      <c r="DZ4" s="87"/>
      <c r="EA4" s="87"/>
      <c r="EB4" s="87"/>
      <c r="EC4" s="87"/>
      <c r="ED4" s="87" t="s">
        <v>53</v>
      </c>
      <c r="EE4" s="87"/>
      <c r="EF4" s="87"/>
      <c r="EG4" s="87"/>
      <c r="EH4" s="87"/>
      <c r="EI4" s="87"/>
      <c r="EJ4" s="87"/>
      <c r="EK4" s="87"/>
      <c r="EL4" s="87"/>
      <c r="EM4" s="87"/>
      <c r="EN4" s="87"/>
    </row>
    <row r="5" spans="1:144">
      <c r="A5" s="68" t="s">
        <v>41</v>
      </c>
      <c r="B5" s="72"/>
      <c r="C5" s="72"/>
      <c r="D5" s="72"/>
      <c r="E5" s="72"/>
      <c r="F5" s="72"/>
      <c r="G5" s="72"/>
      <c r="H5" s="79" t="s">
        <v>71</v>
      </c>
      <c r="I5" s="79" t="s">
        <v>72</v>
      </c>
      <c r="J5" s="79" t="s">
        <v>56</v>
      </c>
      <c r="K5" s="79" t="s">
        <v>73</v>
      </c>
      <c r="L5" s="79" t="s">
        <v>27</v>
      </c>
      <c r="M5" s="79" t="s">
        <v>3</v>
      </c>
      <c r="N5" s="79" t="s">
        <v>74</v>
      </c>
      <c r="O5" s="79" t="s">
        <v>75</v>
      </c>
      <c r="P5" s="79" t="s">
        <v>76</v>
      </c>
      <c r="Q5" s="79" t="s">
        <v>77</v>
      </c>
      <c r="R5" s="79" t="s">
        <v>78</v>
      </c>
      <c r="S5" s="79" t="s">
        <v>79</v>
      </c>
      <c r="T5" s="79" t="s">
        <v>80</v>
      </c>
      <c r="U5" s="79" t="s">
        <v>81</v>
      </c>
      <c r="V5" s="79" t="s">
        <v>82</v>
      </c>
      <c r="W5" s="79" t="s">
        <v>84</v>
      </c>
      <c r="X5" s="79" t="s">
        <v>85</v>
      </c>
      <c r="Y5" s="79" t="s">
        <v>9</v>
      </c>
      <c r="Z5" s="79" t="s">
        <v>86</v>
      </c>
      <c r="AA5" s="79" t="s">
        <v>87</v>
      </c>
      <c r="AB5" s="79" t="s">
        <v>88</v>
      </c>
      <c r="AC5" s="79" t="s">
        <v>89</v>
      </c>
      <c r="AD5" s="79" t="s">
        <v>90</v>
      </c>
      <c r="AE5" s="79" t="s">
        <v>43</v>
      </c>
      <c r="AF5" s="79" t="s">
        <v>91</v>
      </c>
      <c r="AG5" s="79" t="s">
        <v>92</v>
      </c>
      <c r="AH5" s="79" t="s">
        <v>37</v>
      </c>
      <c r="AI5" s="79" t="s">
        <v>85</v>
      </c>
      <c r="AJ5" s="79" t="s">
        <v>9</v>
      </c>
      <c r="AK5" s="79" t="s">
        <v>86</v>
      </c>
      <c r="AL5" s="79" t="s">
        <v>87</v>
      </c>
      <c r="AM5" s="79" t="s">
        <v>88</v>
      </c>
      <c r="AN5" s="79" t="s">
        <v>89</v>
      </c>
      <c r="AO5" s="79" t="s">
        <v>90</v>
      </c>
      <c r="AP5" s="79" t="s">
        <v>43</v>
      </c>
      <c r="AQ5" s="79" t="s">
        <v>91</v>
      </c>
      <c r="AR5" s="79" t="s">
        <v>92</v>
      </c>
      <c r="AS5" s="79" t="s">
        <v>93</v>
      </c>
      <c r="AT5" s="79" t="s">
        <v>85</v>
      </c>
      <c r="AU5" s="79" t="s">
        <v>9</v>
      </c>
      <c r="AV5" s="79" t="s">
        <v>86</v>
      </c>
      <c r="AW5" s="79" t="s">
        <v>87</v>
      </c>
      <c r="AX5" s="79" t="s">
        <v>88</v>
      </c>
      <c r="AY5" s="79" t="s">
        <v>89</v>
      </c>
      <c r="AZ5" s="79" t="s">
        <v>90</v>
      </c>
      <c r="BA5" s="79" t="s">
        <v>43</v>
      </c>
      <c r="BB5" s="79" t="s">
        <v>91</v>
      </c>
      <c r="BC5" s="79" t="s">
        <v>92</v>
      </c>
      <c r="BD5" s="79" t="s">
        <v>93</v>
      </c>
      <c r="BE5" s="79" t="s">
        <v>85</v>
      </c>
      <c r="BF5" s="79" t="s">
        <v>9</v>
      </c>
      <c r="BG5" s="79" t="s">
        <v>86</v>
      </c>
      <c r="BH5" s="79" t="s">
        <v>87</v>
      </c>
      <c r="BI5" s="79" t="s">
        <v>88</v>
      </c>
      <c r="BJ5" s="79" t="s">
        <v>89</v>
      </c>
      <c r="BK5" s="79" t="s">
        <v>90</v>
      </c>
      <c r="BL5" s="79" t="s">
        <v>43</v>
      </c>
      <c r="BM5" s="79" t="s">
        <v>91</v>
      </c>
      <c r="BN5" s="79" t="s">
        <v>92</v>
      </c>
      <c r="BO5" s="79" t="s">
        <v>93</v>
      </c>
      <c r="BP5" s="79" t="s">
        <v>85</v>
      </c>
      <c r="BQ5" s="79" t="s">
        <v>9</v>
      </c>
      <c r="BR5" s="79" t="s">
        <v>86</v>
      </c>
      <c r="BS5" s="79" t="s">
        <v>87</v>
      </c>
      <c r="BT5" s="79" t="s">
        <v>88</v>
      </c>
      <c r="BU5" s="79" t="s">
        <v>89</v>
      </c>
      <c r="BV5" s="79" t="s">
        <v>90</v>
      </c>
      <c r="BW5" s="79" t="s">
        <v>43</v>
      </c>
      <c r="BX5" s="79" t="s">
        <v>91</v>
      </c>
      <c r="BY5" s="79" t="s">
        <v>92</v>
      </c>
      <c r="BZ5" s="79" t="s">
        <v>93</v>
      </c>
      <c r="CA5" s="79" t="s">
        <v>85</v>
      </c>
      <c r="CB5" s="79" t="s">
        <v>9</v>
      </c>
      <c r="CC5" s="79" t="s">
        <v>86</v>
      </c>
      <c r="CD5" s="79" t="s">
        <v>87</v>
      </c>
      <c r="CE5" s="79" t="s">
        <v>88</v>
      </c>
      <c r="CF5" s="79" t="s">
        <v>89</v>
      </c>
      <c r="CG5" s="79" t="s">
        <v>90</v>
      </c>
      <c r="CH5" s="79" t="s">
        <v>43</v>
      </c>
      <c r="CI5" s="79" t="s">
        <v>91</v>
      </c>
      <c r="CJ5" s="79" t="s">
        <v>92</v>
      </c>
      <c r="CK5" s="79" t="s">
        <v>93</v>
      </c>
      <c r="CL5" s="79" t="s">
        <v>85</v>
      </c>
      <c r="CM5" s="79" t="s">
        <v>9</v>
      </c>
      <c r="CN5" s="79" t="s">
        <v>86</v>
      </c>
      <c r="CO5" s="79" t="s">
        <v>87</v>
      </c>
      <c r="CP5" s="79" t="s">
        <v>88</v>
      </c>
      <c r="CQ5" s="79" t="s">
        <v>89</v>
      </c>
      <c r="CR5" s="79" t="s">
        <v>90</v>
      </c>
      <c r="CS5" s="79" t="s">
        <v>43</v>
      </c>
      <c r="CT5" s="79" t="s">
        <v>91</v>
      </c>
      <c r="CU5" s="79" t="s">
        <v>92</v>
      </c>
      <c r="CV5" s="79" t="s">
        <v>93</v>
      </c>
      <c r="CW5" s="79" t="s">
        <v>85</v>
      </c>
      <c r="CX5" s="79" t="s">
        <v>9</v>
      </c>
      <c r="CY5" s="79" t="s">
        <v>86</v>
      </c>
      <c r="CZ5" s="79" t="s">
        <v>87</v>
      </c>
      <c r="DA5" s="79" t="s">
        <v>88</v>
      </c>
      <c r="DB5" s="79" t="s">
        <v>89</v>
      </c>
      <c r="DC5" s="79" t="s">
        <v>90</v>
      </c>
      <c r="DD5" s="79" t="s">
        <v>43</v>
      </c>
      <c r="DE5" s="79" t="s">
        <v>91</v>
      </c>
      <c r="DF5" s="79" t="s">
        <v>92</v>
      </c>
      <c r="DG5" s="79" t="s">
        <v>93</v>
      </c>
      <c r="DH5" s="79" t="s">
        <v>85</v>
      </c>
      <c r="DI5" s="79" t="s">
        <v>9</v>
      </c>
      <c r="DJ5" s="79" t="s">
        <v>86</v>
      </c>
      <c r="DK5" s="79" t="s">
        <v>87</v>
      </c>
      <c r="DL5" s="79" t="s">
        <v>88</v>
      </c>
      <c r="DM5" s="79" t="s">
        <v>89</v>
      </c>
      <c r="DN5" s="79" t="s">
        <v>90</v>
      </c>
      <c r="DO5" s="79" t="s">
        <v>43</v>
      </c>
      <c r="DP5" s="79" t="s">
        <v>91</v>
      </c>
      <c r="DQ5" s="79" t="s">
        <v>92</v>
      </c>
      <c r="DR5" s="79" t="s">
        <v>93</v>
      </c>
      <c r="DS5" s="79" t="s">
        <v>85</v>
      </c>
      <c r="DT5" s="79" t="s">
        <v>9</v>
      </c>
      <c r="DU5" s="79" t="s">
        <v>86</v>
      </c>
      <c r="DV5" s="79" t="s">
        <v>87</v>
      </c>
      <c r="DW5" s="79" t="s">
        <v>88</v>
      </c>
      <c r="DX5" s="79" t="s">
        <v>89</v>
      </c>
      <c r="DY5" s="79" t="s">
        <v>90</v>
      </c>
      <c r="DZ5" s="79" t="s">
        <v>43</v>
      </c>
      <c r="EA5" s="79" t="s">
        <v>91</v>
      </c>
      <c r="EB5" s="79" t="s">
        <v>92</v>
      </c>
      <c r="EC5" s="79" t="s">
        <v>93</v>
      </c>
      <c r="ED5" s="79" t="s">
        <v>85</v>
      </c>
      <c r="EE5" s="79" t="s">
        <v>9</v>
      </c>
      <c r="EF5" s="79" t="s">
        <v>86</v>
      </c>
      <c r="EG5" s="79" t="s">
        <v>87</v>
      </c>
      <c r="EH5" s="79" t="s">
        <v>88</v>
      </c>
      <c r="EI5" s="79" t="s">
        <v>89</v>
      </c>
      <c r="EJ5" s="79" t="s">
        <v>90</v>
      </c>
      <c r="EK5" s="79" t="s">
        <v>43</v>
      </c>
      <c r="EL5" s="79" t="s">
        <v>91</v>
      </c>
      <c r="EM5" s="79" t="s">
        <v>92</v>
      </c>
      <c r="EN5" s="79" t="s">
        <v>93</v>
      </c>
    </row>
    <row r="6" spans="1:144" s="67" customFormat="1">
      <c r="A6" s="68" t="s">
        <v>16</v>
      </c>
      <c r="B6" s="73">
        <f t="shared" ref="B6:W6" si="1">B7</f>
        <v>2024</v>
      </c>
      <c r="C6" s="73">
        <f t="shared" si="1"/>
        <v>82163</v>
      </c>
      <c r="D6" s="73">
        <f t="shared" si="1"/>
        <v>46</v>
      </c>
      <c r="E6" s="73">
        <f t="shared" si="1"/>
        <v>1</v>
      </c>
      <c r="F6" s="73">
        <f t="shared" si="1"/>
        <v>0</v>
      </c>
      <c r="G6" s="73">
        <f t="shared" si="1"/>
        <v>1</v>
      </c>
      <c r="H6" s="73" t="str">
        <f t="shared" si="1"/>
        <v>茨城県　笠間市</v>
      </c>
      <c r="I6" s="73" t="str">
        <f t="shared" si="1"/>
        <v>法適用</v>
      </c>
      <c r="J6" s="73" t="str">
        <f t="shared" si="1"/>
        <v>水道事業</v>
      </c>
      <c r="K6" s="73" t="str">
        <f t="shared" si="1"/>
        <v>末端給水事業</v>
      </c>
      <c r="L6" s="73" t="str">
        <f t="shared" si="1"/>
        <v>A4</v>
      </c>
      <c r="M6" s="73" t="str">
        <f t="shared" si="1"/>
        <v>非設置</v>
      </c>
      <c r="N6" s="82" t="str">
        <f t="shared" si="1"/>
        <v>-</v>
      </c>
      <c r="O6" s="82">
        <f t="shared" si="1"/>
        <v>68.97</v>
      </c>
      <c r="P6" s="82">
        <f t="shared" si="1"/>
        <v>84.62</v>
      </c>
      <c r="Q6" s="82">
        <f t="shared" si="1"/>
        <v>3855</v>
      </c>
      <c r="R6" s="82">
        <f t="shared" si="1"/>
        <v>72567</v>
      </c>
      <c r="S6" s="82">
        <f t="shared" si="1"/>
        <v>240.4</v>
      </c>
      <c r="T6" s="82">
        <f t="shared" si="1"/>
        <v>301.86</v>
      </c>
      <c r="U6" s="82">
        <f t="shared" si="1"/>
        <v>61224</v>
      </c>
      <c r="V6" s="82">
        <f t="shared" si="1"/>
        <v>166.27</v>
      </c>
      <c r="W6" s="82">
        <f t="shared" si="1"/>
        <v>368.22</v>
      </c>
      <c r="X6" s="88">
        <f t="shared" ref="X6:AG6" si="2">IF(X7="",NA(),X7)</f>
        <v>111.76</v>
      </c>
      <c r="Y6" s="88">
        <f t="shared" si="2"/>
        <v>115.03</v>
      </c>
      <c r="Z6" s="88">
        <f t="shared" si="2"/>
        <v>112.59</v>
      </c>
      <c r="AA6" s="88">
        <f t="shared" si="2"/>
        <v>111.76</v>
      </c>
      <c r="AB6" s="88">
        <f t="shared" si="2"/>
        <v>108.71</v>
      </c>
      <c r="AC6" s="88">
        <f t="shared" si="2"/>
        <v>110.91</v>
      </c>
      <c r="AD6" s="88">
        <f t="shared" si="2"/>
        <v>111.49</v>
      </c>
      <c r="AE6" s="88">
        <f t="shared" si="2"/>
        <v>109.09</v>
      </c>
      <c r="AF6" s="88">
        <f t="shared" si="2"/>
        <v>109.05</v>
      </c>
      <c r="AG6" s="88">
        <f t="shared" si="2"/>
        <v>107.61</v>
      </c>
      <c r="AH6" s="82" t="str">
        <f>IF(AH7="","",IF(AH7="-","【-】","【"&amp;SUBSTITUTE(TEXT(AH7,"#,##0.00"),"-","△")&amp;"】"))</f>
        <v>【107.26】</v>
      </c>
      <c r="AI6" s="82">
        <f t="shared" ref="AI6:AR6" si="3">IF(AI7="",NA(),AI7)</f>
        <v>0</v>
      </c>
      <c r="AJ6" s="82">
        <f t="shared" si="3"/>
        <v>0</v>
      </c>
      <c r="AK6" s="82">
        <f t="shared" si="3"/>
        <v>0</v>
      </c>
      <c r="AL6" s="82">
        <f t="shared" si="3"/>
        <v>0</v>
      </c>
      <c r="AM6" s="82">
        <f t="shared" si="3"/>
        <v>0</v>
      </c>
      <c r="AN6" s="88">
        <f t="shared" si="3"/>
        <v>0.92</v>
      </c>
      <c r="AO6" s="88">
        <f t="shared" si="3"/>
        <v>0.87</v>
      </c>
      <c r="AP6" s="88">
        <f t="shared" si="3"/>
        <v>0.93</v>
      </c>
      <c r="AQ6" s="88">
        <f t="shared" si="3"/>
        <v>1.02</v>
      </c>
      <c r="AR6" s="88">
        <f t="shared" si="3"/>
        <v>1.24</v>
      </c>
      <c r="AS6" s="82" t="str">
        <f>IF(AS7="","",IF(AS7="-","【-】","【"&amp;SUBSTITUTE(TEXT(AS7,"#,##0.00"),"-","△")&amp;"】"))</f>
        <v>【1.61】</v>
      </c>
      <c r="AT6" s="88">
        <f t="shared" ref="AT6:BC6" si="4">IF(AT7="",NA(),AT7)</f>
        <v>577.89</v>
      </c>
      <c r="AU6" s="88">
        <f t="shared" si="4"/>
        <v>431.88</v>
      </c>
      <c r="AV6" s="88">
        <f t="shared" si="4"/>
        <v>384.29</v>
      </c>
      <c r="AW6" s="88">
        <f t="shared" si="4"/>
        <v>277.55</v>
      </c>
      <c r="AX6" s="88">
        <f t="shared" si="4"/>
        <v>611.28</v>
      </c>
      <c r="AY6" s="88">
        <f t="shared" si="4"/>
        <v>350.79</v>
      </c>
      <c r="AZ6" s="88">
        <f t="shared" si="4"/>
        <v>354.57</v>
      </c>
      <c r="BA6" s="88">
        <f t="shared" si="4"/>
        <v>357.74</v>
      </c>
      <c r="BB6" s="88">
        <f t="shared" si="4"/>
        <v>344.88</v>
      </c>
      <c r="BC6" s="88">
        <f t="shared" si="4"/>
        <v>326.02</v>
      </c>
      <c r="BD6" s="82" t="str">
        <f>IF(BD7="","",IF(BD7="-","【-】","【"&amp;SUBSTITUTE(TEXT(BD7,"#,##0.00"),"-","△")&amp;"】"))</f>
        <v>【239.69】</v>
      </c>
      <c r="BE6" s="88">
        <f t="shared" ref="BE6:BN6" si="5">IF(BE7="",NA(),BE7)</f>
        <v>148.30000000000001</v>
      </c>
      <c r="BF6" s="88">
        <f t="shared" si="5"/>
        <v>184.27</v>
      </c>
      <c r="BG6" s="88">
        <f t="shared" si="5"/>
        <v>181.41</v>
      </c>
      <c r="BH6" s="88">
        <f t="shared" si="5"/>
        <v>227.99</v>
      </c>
      <c r="BI6" s="88">
        <f t="shared" si="5"/>
        <v>300.75</v>
      </c>
      <c r="BJ6" s="88">
        <f t="shared" si="5"/>
        <v>322.92</v>
      </c>
      <c r="BK6" s="88">
        <f t="shared" si="5"/>
        <v>303.45999999999998</v>
      </c>
      <c r="BL6" s="88">
        <f t="shared" si="5"/>
        <v>307.27999999999997</v>
      </c>
      <c r="BM6" s="88">
        <f t="shared" si="5"/>
        <v>304.02</v>
      </c>
      <c r="BN6" s="88">
        <f t="shared" si="5"/>
        <v>300.54000000000002</v>
      </c>
      <c r="BO6" s="82" t="str">
        <f>IF(BO7="","",IF(BO7="-","【-】","【"&amp;SUBSTITUTE(TEXT(BO7,"#,##0.00"),"-","△")&amp;"】"))</f>
        <v>【264.86】</v>
      </c>
      <c r="BP6" s="88">
        <f t="shared" ref="BP6:BY6" si="6">IF(BP7="",NA(),BP7)</f>
        <v>107.37</v>
      </c>
      <c r="BQ6" s="88">
        <f t="shared" si="6"/>
        <v>109.61</v>
      </c>
      <c r="BR6" s="88">
        <f t="shared" si="6"/>
        <v>107.12</v>
      </c>
      <c r="BS6" s="88">
        <f t="shared" si="6"/>
        <v>106.48</v>
      </c>
      <c r="BT6" s="88">
        <f t="shared" si="6"/>
        <v>103.39</v>
      </c>
      <c r="BU6" s="88">
        <f t="shared" si="6"/>
        <v>100.85</v>
      </c>
      <c r="BV6" s="88">
        <f t="shared" si="6"/>
        <v>103.79</v>
      </c>
      <c r="BW6" s="88">
        <f t="shared" si="6"/>
        <v>98.3</v>
      </c>
      <c r="BX6" s="88">
        <f t="shared" si="6"/>
        <v>98.89</v>
      </c>
      <c r="BY6" s="88">
        <f t="shared" si="6"/>
        <v>99.25</v>
      </c>
      <c r="BZ6" s="82" t="str">
        <f>IF(BZ7="","",IF(BZ7="-","【-】","【"&amp;SUBSTITUTE(TEXT(BZ7,"#,##0.00"),"-","△")&amp;"】"))</f>
        <v>【97.59】</v>
      </c>
      <c r="CA6" s="88">
        <f t="shared" ref="CA6:CJ6" si="7">IF(CA7="",NA(),CA7)</f>
        <v>201.13</v>
      </c>
      <c r="CB6" s="88">
        <f t="shared" si="7"/>
        <v>197.68</v>
      </c>
      <c r="CC6" s="88">
        <f t="shared" si="7"/>
        <v>203.38</v>
      </c>
      <c r="CD6" s="88">
        <f t="shared" si="7"/>
        <v>205.12</v>
      </c>
      <c r="CE6" s="88">
        <f t="shared" si="7"/>
        <v>211.57</v>
      </c>
      <c r="CF6" s="88">
        <f t="shared" si="7"/>
        <v>167.1</v>
      </c>
      <c r="CG6" s="88">
        <f t="shared" si="7"/>
        <v>167.86</v>
      </c>
      <c r="CH6" s="88">
        <f t="shared" si="7"/>
        <v>173.68</v>
      </c>
      <c r="CI6" s="88">
        <f t="shared" si="7"/>
        <v>174.52</v>
      </c>
      <c r="CJ6" s="88">
        <f t="shared" si="7"/>
        <v>178.92</v>
      </c>
      <c r="CK6" s="82" t="str">
        <f>IF(CK7="","",IF(CK7="-","【-】","【"&amp;SUBSTITUTE(TEXT(CK7,"#,##0.00"),"-","△")&amp;"】"))</f>
        <v>【181.66】</v>
      </c>
      <c r="CL6" s="88">
        <f t="shared" ref="CL6:CU6" si="8">IF(CL7="",NA(),CL7)</f>
        <v>81.540000000000006</v>
      </c>
      <c r="CM6" s="88">
        <f t="shared" si="8"/>
        <v>82.78</v>
      </c>
      <c r="CN6" s="88">
        <f t="shared" si="8"/>
        <v>81.180000000000007</v>
      </c>
      <c r="CO6" s="88">
        <f t="shared" si="8"/>
        <v>80.650000000000006</v>
      </c>
      <c r="CP6" s="88">
        <f t="shared" si="8"/>
        <v>81.66</v>
      </c>
      <c r="CQ6" s="88">
        <f t="shared" si="8"/>
        <v>59.91</v>
      </c>
      <c r="CR6" s="88">
        <f t="shared" si="8"/>
        <v>59.4</v>
      </c>
      <c r="CS6" s="88">
        <f t="shared" si="8"/>
        <v>59.24</v>
      </c>
      <c r="CT6" s="88">
        <f t="shared" si="8"/>
        <v>58.77</v>
      </c>
      <c r="CU6" s="88">
        <f t="shared" si="8"/>
        <v>59.17</v>
      </c>
      <c r="CV6" s="82" t="str">
        <f>IF(CV7="","",IF(CV7="-","【-】","【"&amp;SUBSTITUTE(TEXT(CV7,"#,##0.00"),"-","△")&amp;"】"))</f>
        <v>【60.21】</v>
      </c>
      <c r="CW6" s="88">
        <f t="shared" ref="CW6:DF6" si="9">IF(CW7="",NA(),CW7)</f>
        <v>81.53</v>
      </c>
      <c r="CX6" s="88">
        <f t="shared" si="9"/>
        <v>80.489999999999995</v>
      </c>
      <c r="CY6" s="88">
        <f t="shared" si="9"/>
        <v>82.07</v>
      </c>
      <c r="CZ6" s="88">
        <f t="shared" si="9"/>
        <v>81.81</v>
      </c>
      <c r="DA6" s="88">
        <f t="shared" si="9"/>
        <v>80.95</v>
      </c>
      <c r="DB6" s="88">
        <f t="shared" si="9"/>
        <v>87.26</v>
      </c>
      <c r="DC6" s="88">
        <f t="shared" si="9"/>
        <v>87.57</v>
      </c>
      <c r="DD6" s="88">
        <f t="shared" si="9"/>
        <v>87.26</v>
      </c>
      <c r="DE6" s="88">
        <f t="shared" si="9"/>
        <v>86.95</v>
      </c>
      <c r="DF6" s="88">
        <f t="shared" si="9"/>
        <v>86.58</v>
      </c>
      <c r="DG6" s="82" t="str">
        <f>IF(DG7="","",IF(DG7="-","【-】","【"&amp;SUBSTITUTE(TEXT(DG7,"#,##0.00"),"-","△")&amp;"】"))</f>
        <v>【89.21】</v>
      </c>
      <c r="DH6" s="88">
        <f t="shared" ref="DH6:DQ6" si="10">IF(DH7="",NA(),DH7)</f>
        <v>62.4</v>
      </c>
      <c r="DI6" s="88">
        <f t="shared" si="10"/>
        <v>63.69</v>
      </c>
      <c r="DJ6" s="88">
        <f t="shared" si="10"/>
        <v>64.81</v>
      </c>
      <c r="DK6" s="88">
        <f t="shared" si="10"/>
        <v>65.64</v>
      </c>
      <c r="DL6" s="88">
        <f t="shared" si="10"/>
        <v>60.86</v>
      </c>
      <c r="DM6" s="88">
        <f t="shared" si="10"/>
        <v>49.2</v>
      </c>
      <c r="DN6" s="88">
        <f t="shared" si="10"/>
        <v>50.01</v>
      </c>
      <c r="DO6" s="88">
        <f t="shared" si="10"/>
        <v>50.99</v>
      </c>
      <c r="DP6" s="88">
        <f t="shared" si="10"/>
        <v>51.79</v>
      </c>
      <c r="DQ6" s="88">
        <f t="shared" si="10"/>
        <v>52.02</v>
      </c>
      <c r="DR6" s="82" t="str">
        <f>IF(DR7="","",IF(DR7="-","【-】","【"&amp;SUBSTITUTE(TEXT(DR7,"#,##0.00"),"-","△")&amp;"】"))</f>
        <v>【52.41】</v>
      </c>
      <c r="DS6" s="88">
        <f t="shared" ref="DS6:EB6" si="11">IF(DS7="",NA(),DS7)</f>
        <v>13.83</v>
      </c>
      <c r="DT6" s="88">
        <f t="shared" si="11"/>
        <v>14.31</v>
      </c>
      <c r="DU6" s="88">
        <f t="shared" si="11"/>
        <v>14.57</v>
      </c>
      <c r="DV6" s="88">
        <f t="shared" si="11"/>
        <v>15.36</v>
      </c>
      <c r="DW6" s="88">
        <f t="shared" si="11"/>
        <v>16.18</v>
      </c>
      <c r="DX6" s="88">
        <f t="shared" si="11"/>
        <v>18.329999999999998</v>
      </c>
      <c r="DY6" s="88">
        <f t="shared" si="11"/>
        <v>20.27</v>
      </c>
      <c r="DZ6" s="88">
        <f t="shared" si="11"/>
        <v>21.69</v>
      </c>
      <c r="EA6" s="88">
        <f t="shared" si="11"/>
        <v>23.19</v>
      </c>
      <c r="EB6" s="88">
        <f t="shared" si="11"/>
        <v>24.61</v>
      </c>
      <c r="EC6" s="82" t="str">
        <f>IF(EC7="","",IF(EC7="-","【-】","【"&amp;SUBSTITUTE(TEXT(EC7,"#,##0.00"),"-","△")&amp;"】"))</f>
        <v>【26.78】</v>
      </c>
      <c r="ED6" s="88">
        <f t="shared" ref="ED6:EM6" si="12">IF(ED7="",NA(),ED7)</f>
        <v>0.1</v>
      </c>
      <c r="EE6" s="88">
        <f t="shared" si="12"/>
        <v>8.e-002</v>
      </c>
      <c r="EF6" s="88">
        <f t="shared" si="12"/>
        <v>0.33</v>
      </c>
      <c r="EG6" s="88">
        <f t="shared" si="12"/>
        <v>0.27</v>
      </c>
      <c r="EH6" s="88">
        <f t="shared" si="12"/>
        <v>0.26</v>
      </c>
      <c r="EI6" s="88">
        <f t="shared" si="12"/>
        <v>0.6</v>
      </c>
      <c r="EJ6" s="88">
        <f t="shared" si="12"/>
        <v>0.56000000000000005</v>
      </c>
      <c r="EK6" s="88">
        <f t="shared" si="12"/>
        <v>0.6</v>
      </c>
      <c r="EL6" s="88">
        <f t="shared" si="12"/>
        <v>0.53</v>
      </c>
      <c r="EM6" s="88">
        <f t="shared" si="12"/>
        <v>0.54</v>
      </c>
      <c r="EN6" s="82" t="str">
        <f>IF(EN7="","",IF(EN7="-","【-】","【"&amp;SUBSTITUTE(TEXT(EN7,"#,##0.00"),"-","△")&amp;"】"))</f>
        <v>【0.59】</v>
      </c>
    </row>
    <row r="7" spans="1:144" s="67" customFormat="1">
      <c r="A7" s="68"/>
      <c r="B7" s="74">
        <v>2024</v>
      </c>
      <c r="C7" s="74">
        <v>82163</v>
      </c>
      <c r="D7" s="74">
        <v>46</v>
      </c>
      <c r="E7" s="74">
        <v>1</v>
      </c>
      <c r="F7" s="74">
        <v>0</v>
      </c>
      <c r="G7" s="74">
        <v>1</v>
      </c>
      <c r="H7" s="74" t="s">
        <v>94</v>
      </c>
      <c r="I7" s="74" t="s">
        <v>95</v>
      </c>
      <c r="J7" s="74" t="s">
        <v>96</v>
      </c>
      <c r="K7" s="74" t="s">
        <v>97</v>
      </c>
      <c r="L7" s="74" t="s">
        <v>98</v>
      </c>
      <c r="M7" s="74" t="s">
        <v>99</v>
      </c>
      <c r="N7" s="83" t="s">
        <v>100</v>
      </c>
      <c r="O7" s="83">
        <v>68.97</v>
      </c>
      <c r="P7" s="83">
        <v>84.62</v>
      </c>
      <c r="Q7" s="83">
        <v>3855</v>
      </c>
      <c r="R7" s="83">
        <v>72567</v>
      </c>
      <c r="S7" s="83">
        <v>240.4</v>
      </c>
      <c r="T7" s="83">
        <v>301.86</v>
      </c>
      <c r="U7" s="83">
        <v>61224</v>
      </c>
      <c r="V7" s="83">
        <v>166.27</v>
      </c>
      <c r="W7" s="83">
        <v>368.22</v>
      </c>
      <c r="X7" s="83">
        <v>111.76</v>
      </c>
      <c r="Y7" s="83">
        <v>115.03</v>
      </c>
      <c r="Z7" s="83">
        <v>112.59</v>
      </c>
      <c r="AA7" s="83">
        <v>111.76</v>
      </c>
      <c r="AB7" s="83">
        <v>108.71</v>
      </c>
      <c r="AC7" s="83">
        <v>110.91</v>
      </c>
      <c r="AD7" s="83">
        <v>111.49</v>
      </c>
      <c r="AE7" s="83">
        <v>109.09</v>
      </c>
      <c r="AF7" s="83">
        <v>109.05</v>
      </c>
      <c r="AG7" s="83">
        <v>107.61</v>
      </c>
      <c r="AH7" s="83">
        <v>107.26</v>
      </c>
      <c r="AI7" s="83">
        <v>0</v>
      </c>
      <c r="AJ7" s="83">
        <v>0</v>
      </c>
      <c r="AK7" s="83">
        <v>0</v>
      </c>
      <c r="AL7" s="83">
        <v>0</v>
      </c>
      <c r="AM7" s="83">
        <v>0</v>
      </c>
      <c r="AN7" s="83">
        <v>0.92</v>
      </c>
      <c r="AO7" s="83">
        <v>0.87</v>
      </c>
      <c r="AP7" s="83">
        <v>0.93</v>
      </c>
      <c r="AQ7" s="83">
        <v>1.02</v>
      </c>
      <c r="AR7" s="83">
        <v>1.24</v>
      </c>
      <c r="AS7" s="83">
        <v>1.61</v>
      </c>
      <c r="AT7" s="83">
        <v>577.89</v>
      </c>
      <c r="AU7" s="83">
        <v>431.88</v>
      </c>
      <c r="AV7" s="83">
        <v>384.29</v>
      </c>
      <c r="AW7" s="83">
        <v>277.55</v>
      </c>
      <c r="AX7" s="83">
        <v>611.28</v>
      </c>
      <c r="AY7" s="83">
        <v>350.79</v>
      </c>
      <c r="AZ7" s="83">
        <v>354.57</v>
      </c>
      <c r="BA7" s="83">
        <v>357.74</v>
      </c>
      <c r="BB7" s="83">
        <v>344.88</v>
      </c>
      <c r="BC7" s="83">
        <v>326.02</v>
      </c>
      <c r="BD7" s="83">
        <v>239.69</v>
      </c>
      <c r="BE7" s="83">
        <v>148.30000000000001</v>
      </c>
      <c r="BF7" s="83">
        <v>184.27</v>
      </c>
      <c r="BG7" s="83">
        <v>181.41</v>
      </c>
      <c r="BH7" s="83">
        <v>227.99</v>
      </c>
      <c r="BI7" s="83">
        <v>300.75</v>
      </c>
      <c r="BJ7" s="83">
        <v>322.92</v>
      </c>
      <c r="BK7" s="83">
        <v>303.45999999999998</v>
      </c>
      <c r="BL7" s="83">
        <v>307.27999999999997</v>
      </c>
      <c r="BM7" s="83">
        <v>304.02</v>
      </c>
      <c r="BN7" s="83">
        <v>300.54000000000002</v>
      </c>
      <c r="BO7" s="83">
        <v>264.86</v>
      </c>
      <c r="BP7" s="83">
        <v>107.37</v>
      </c>
      <c r="BQ7" s="83">
        <v>109.61</v>
      </c>
      <c r="BR7" s="83">
        <v>107.12</v>
      </c>
      <c r="BS7" s="83">
        <v>106.48</v>
      </c>
      <c r="BT7" s="83">
        <v>103.39</v>
      </c>
      <c r="BU7" s="83">
        <v>100.85</v>
      </c>
      <c r="BV7" s="83">
        <v>103.79</v>
      </c>
      <c r="BW7" s="83">
        <v>98.3</v>
      </c>
      <c r="BX7" s="83">
        <v>98.89</v>
      </c>
      <c r="BY7" s="83">
        <v>99.25</v>
      </c>
      <c r="BZ7" s="83">
        <v>97.59</v>
      </c>
      <c r="CA7" s="83">
        <v>201.13</v>
      </c>
      <c r="CB7" s="83">
        <v>197.68</v>
      </c>
      <c r="CC7" s="83">
        <v>203.38</v>
      </c>
      <c r="CD7" s="83">
        <v>205.12</v>
      </c>
      <c r="CE7" s="83">
        <v>211.57</v>
      </c>
      <c r="CF7" s="83">
        <v>167.1</v>
      </c>
      <c r="CG7" s="83">
        <v>167.86</v>
      </c>
      <c r="CH7" s="83">
        <v>173.68</v>
      </c>
      <c r="CI7" s="83">
        <v>174.52</v>
      </c>
      <c r="CJ7" s="83">
        <v>178.92</v>
      </c>
      <c r="CK7" s="83">
        <v>181.66</v>
      </c>
      <c r="CL7" s="83">
        <v>81.540000000000006</v>
      </c>
      <c r="CM7" s="83">
        <v>82.78</v>
      </c>
      <c r="CN7" s="83">
        <v>81.180000000000007</v>
      </c>
      <c r="CO7" s="83">
        <v>80.650000000000006</v>
      </c>
      <c r="CP7" s="83">
        <v>81.66</v>
      </c>
      <c r="CQ7" s="83">
        <v>59.91</v>
      </c>
      <c r="CR7" s="83">
        <v>59.4</v>
      </c>
      <c r="CS7" s="83">
        <v>59.24</v>
      </c>
      <c r="CT7" s="83">
        <v>58.77</v>
      </c>
      <c r="CU7" s="83">
        <v>59.17</v>
      </c>
      <c r="CV7" s="83">
        <v>60.21</v>
      </c>
      <c r="CW7" s="83">
        <v>81.53</v>
      </c>
      <c r="CX7" s="83">
        <v>80.489999999999995</v>
      </c>
      <c r="CY7" s="83">
        <v>82.07</v>
      </c>
      <c r="CZ7" s="83">
        <v>81.81</v>
      </c>
      <c r="DA7" s="83">
        <v>80.95</v>
      </c>
      <c r="DB7" s="83">
        <v>87.26</v>
      </c>
      <c r="DC7" s="83">
        <v>87.57</v>
      </c>
      <c r="DD7" s="83">
        <v>87.26</v>
      </c>
      <c r="DE7" s="83">
        <v>86.95</v>
      </c>
      <c r="DF7" s="83">
        <v>86.58</v>
      </c>
      <c r="DG7" s="83">
        <v>89.21</v>
      </c>
      <c r="DH7" s="83">
        <v>62.4</v>
      </c>
      <c r="DI7" s="83">
        <v>63.69</v>
      </c>
      <c r="DJ7" s="83">
        <v>64.81</v>
      </c>
      <c r="DK7" s="83">
        <v>65.64</v>
      </c>
      <c r="DL7" s="83">
        <v>60.86</v>
      </c>
      <c r="DM7" s="83">
        <v>49.2</v>
      </c>
      <c r="DN7" s="83">
        <v>50.01</v>
      </c>
      <c r="DO7" s="83">
        <v>50.99</v>
      </c>
      <c r="DP7" s="83">
        <v>51.79</v>
      </c>
      <c r="DQ7" s="83">
        <v>52.02</v>
      </c>
      <c r="DR7" s="83">
        <v>52.41</v>
      </c>
      <c r="DS7" s="83">
        <v>13.83</v>
      </c>
      <c r="DT7" s="83">
        <v>14.31</v>
      </c>
      <c r="DU7" s="83">
        <v>14.57</v>
      </c>
      <c r="DV7" s="83">
        <v>15.36</v>
      </c>
      <c r="DW7" s="83">
        <v>16.18</v>
      </c>
      <c r="DX7" s="83">
        <v>18.329999999999998</v>
      </c>
      <c r="DY7" s="83">
        <v>20.27</v>
      </c>
      <c r="DZ7" s="83">
        <v>21.69</v>
      </c>
      <c r="EA7" s="83">
        <v>23.19</v>
      </c>
      <c r="EB7" s="83">
        <v>24.61</v>
      </c>
      <c r="EC7" s="83">
        <v>26.78</v>
      </c>
      <c r="ED7" s="83">
        <v>0.1</v>
      </c>
      <c r="EE7" s="83">
        <v>8.e-002</v>
      </c>
      <c r="EF7" s="83">
        <v>0.33</v>
      </c>
      <c r="EG7" s="83">
        <v>0.27</v>
      </c>
      <c r="EH7" s="83">
        <v>0.26</v>
      </c>
      <c r="EI7" s="83">
        <v>0.6</v>
      </c>
      <c r="EJ7" s="83">
        <v>0.56000000000000005</v>
      </c>
      <c r="EK7" s="83">
        <v>0.6</v>
      </c>
      <c r="EL7" s="83">
        <v>0.53</v>
      </c>
      <c r="EM7" s="83">
        <v>0.54</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101</v>
      </c>
      <c r="C9" s="69" t="s">
        <v>102</v>
      </c>
      <c r="D9" s="69" t="s">
        <v>103</v>
      </c>
      <c r="E9" s="69" t="s">
        <v>104</v>
      </c>
      <c r="F9" s="69" t="s">
        <v>105</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59</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61</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河内 美樹</cp:lastModifiedBy>
  <dcterms:created xsi:type="dcterms:W3CDTF">2025-12-12T09:12:56Z</dcterms:created>
  <dcterms:modified xsi:type="dcterms:W3CDTF">2026-01-28T02:49:32Z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2026-01-28T02:49:32Z</vt:filetime>
  </property>
</Properties>
</file>