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5m2k9ngB/lGnv0XpoB+/wPkegztW5XuwIrtIOR0A6LcdtY76uVSj5UngjkT5K5+koV2g1pCwDKNe5w7NR46Ogw==" workbookSaltValue="4gYZV30/gSwXeFfvxHUsEQ==" workbookSpinCount="100000"/>
  <bookViews>
    <workbookView xWindow="-120" yWindow="-120" windowWidth="20730" windowHeight="11040"/>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<sst xmlns="http://schemas.openxmlformats.org/spreadsheetml/2006/main" xmlns:r="http://schemas.openxmlformats.org/officeDocument/2006/relationships" count="104" uniqueCount="104">
  <si>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施設数</t>
  </si>
  <si>
    <t>1. 経営の健全性・効率性について</t>
  </si>
  <si>
    <t>経営比較分析表／団体全体（令和6年度決算）</t>
    <rPh sb="13" eb="15">
      <t>レイワ</t>
    </rPh>
    <rPh sb="16" eb="18">
      <t>ネンド</t>
    </rPh>
    <phoneticPr fontId="1"/>
  </si>
  <si>
    <t>③管路更新率(％)</t>
    <rPh sb="1" eb="3">
      <t>カンロ</t>
    </rPh>
    <rPh sb="3" eb="5">
      <t>コウシン</t>
    </rPh>
    <rPh sb="5" eb="6">
      <t>リツ</t>
    </rPh>
    <phoneticPr fontId="1"/>
  </si>
  <si>
    <t>【事業概要】</t>
  </si>
  <si>
    <t>類似団体平均(N-4)</t>
  </si>
  <si>
    <t>⑧</t>
  </si>
  <si>
    <r>
      <t>１日平均配水量(m</t>
    </r>
    <r>
      <rPr>
        <b/>
        <vertAlign val="superscript"/>
        <sz val="11"/>
        <color theme="1"/>
        <rFont val="ＭＳ ゴシック"/>
      </rPr>
      <t>3</t>
    </r>
    <r>
      <rPr>
        <b/>
        <sz val="11"/>
        <color theme="1"/>
        <rFont val="ＭＳ ゴシック"/>
      </rPr>
      <t>)</t>
    </r>
  </si>
  <si>
    <t>①有形固定資産減価償却率(％)</t>
    <rPh sb="1" eb="3">
      <t>ユウケイ</t>
    </rPh>
    <rPh sb="3" eb="5">
      <t>コテイ</t>
    </rPh>
    <rPh sb="5" eb="7">
      <t>シサン</t>
    </rPh>
    <rPh sb="7" eb="9">
      <t>ゲンカ</t>
    </rPh>
    <rPh sb="9" eb="11">
      <t>ショウキャク</t>
    </rPh>
    <rPh sb="11" eb="12">
      <t>リツ</t>
    </rPh>
    <phoneticPr fontId="1"/>
  </si>
  <si>
    <t>業務名</t>
  </si>
  <si>
    <t>業種名</t>
  </si>
  <si>
    <t>施設CD</t>
    <rPh sb="0" eb="2">
      <t>シセツ</t>
    </rPh>
    <phoneticPr fontId="1"/>
  </si>
  <si>
    <t>業種CD</t>
    <rPh sb="0" eb="2">
      <t>ギョウシュ</t>
    </rPh>
    <phoneticPr fontId="1"/>
  </si>
  <si>
    <r>
      <t>現在配水能力(合計)(m</t>
    </r>
    <r>
      <rPr>
        <b/>
        <vertAlign val="superscript"/>
        <sz val="11"/>
        <color theme="1"/>
        <rFont val="ＭＳ ゴシック"/>
      </rPr>
      <t>3</t>
    </r>
    <r>
      <rPr>
        <b/>
        <sz val="11"/>
        <color theme="1"/>
        <rFont val="ＭＳ ゴシック"/>
      </rPr>
      <t>/日)</t>
    </r>
  </si>
  <si>
    <t>■</t>
  </si>
  <si>
    <t>類似団体区分</t>
  </si>
  <si>
    <t>全国平均</t>
  </si>
  <si>
    <t>グラフ凡例</t>
    <rPh sb="3" eb="5">
      <t>ハンレイ</t>
    </rPh>
    <phoneticPr fontId="1"/>
  </si>
  <si>
    <t>⑤料金回収率(％)</t>
    <rPh sb="1" eb="3">
      <t>リョウキン</t>
    </rPh>
    <rPh sb="3" eb="5">
      <t>カイシュウ</t>
    </rPh>
    <rPh sb="5" eb="6">
      <t>リツ</t>
    </rPh>
    <phoneticPr fontId="1"/>
  </si>
  <si>
    <t>当該団体値（当該値）</t>
    <rPh sb="2" eb="4">
      <t>ダンタイ</t>
    </rPh>
    <phoneticPr fontId="1"/>
  </si>
  <si>
    <t>当該値</t>
    <rPh sb="0" eb="2">
      <t>トウガイ</t>
    </rPh>
    <rPh sb="2" eb="3">
      <t>チ</t>
    </rPh>
    <phoneticPr fontId="1"/>
  </si>
  <si>
    <t>管理者の情報</t>
  </si>
  <si>
    <t>資金不足比率(％)</t>
  </si>
  <si>
    <t>自己資本構成比率(％)</t>
  </si>
  <si>
    <t>①</t>
  </si>
  <si>
    <t>給水先事業所数</t>
  </si>
  <si>
    <t>業務名</t>
    <rPh sb="0" eb="2">
      <t>ギョウム</t>
    </rPh>
    <rPh sb="2" eb="3">
      <t>メイ</t>
    </rPh>
    <phoneticPr fontId="1"/>
  </si>
  <si>
    <t>2024</t>
  </si>
  <si>
    <t>⑤</t>
  </si>
  <si>
    <t>Ｎ年度</t>
    <rPh sb="1" eb="3">
      <t>ネンド</t>
    </rPh>
    <phoneticPr fontId="1"/>
  </si>
  <si>
    <r>
      <t>契約水量(m</t>
    </r>
    <r>
      <rPr>
        <b/>
        <vertAlign val="superscript"/>
        <sz val="11"/>
        <color theme="1"/>
        <rFont val="ＭＳ ゴシック"/>
      </rPr>
      <t>3</t>
    </r>
    <r>
      <rPr>
        <b/>
        <sz val="11"/>
        <color theme="1"/>
        <rFont val="ＭＳ ゴシック"/>
      </rPr>
      <t>/日)</t>
    </r>
  </si>
  <si>
    <t>2. 老朽化の状況</t>
  </si>
  <si>
    <t>－</t>
  </si>
  <si>
    <t>類似団体平均値（平均値）</t>
  </si>
  <si>
    <t>大項目</t>
    <rPh sb="0" eb="3">
      <t>ダイコウモク</t>
    </rPh>
    <phoneticPr fontId="1"/>
  </si>
  <si>
    <t>【】</t>
  </si>
  <si>
    <t>令和6年度全国平均</t>
    <rPh sb="0" eb="2">
      <t>レイワ</t>
    </rPh>
    <rPh sb="3" eb="5">
      <t>ネンド</t>
    </rPh>
    <phoneticPr fontId="1"/>
  </si>
  <si>
    <t>自己資本構成比率(％)</t>
    <rPh sb="0" eb="2">
      <t>ジコ</t>
    </rPh>
    <rPh sb="2" eb="4">
      <t>シホン</t>
    </rPh>
    <rPh sb="4" eb="6">
      <t>コウセイ</t>
    </rPh>
    <rPh sb="6" eb="8">
      <t>ヒリツ</t>
    </rPh>
    <phoneticPr fontId="1"/>
  </si>
  <si>
    <t>1. 経営の健全性・効率性</t>
    <rPh sb="3" eb="5">
      <t>ケイエイ</t>
    </rPh>
    <rPh sb="6" eb="9">
      <t>ケンゼンセイ</t>
    </rPh>
    <rPh sb="10" eb="12">
      <t>コウリツ</t>
    </rPh>
    <rPh sb="12" eb="13">
      <t>セイ</t>
    </rPh>
    <phoneticPr fontId="1"/>
  </si>
  <si>
    <t>分析欄</t>
  </si>
  <si>
    <t>1. 経営の健全性・効率性</t>
  </si>
  <si>
    <t>Ｎ－１年度</t>
    <rPh sb="3" eb="5">
      <t>ネンド</t>
    </rPh>
    <phoneticPr fontId="1"/>
  </si>
  <si>
    <t>平均値</t>
    <rPh sb="0" eb="2">
      <t>ヘイキン</t>
    </rPh>
    <rPh sb="2" eb="3">
      <t>チ</t>
    </rPh>
    <phoneticPr fontId="1"/>
  </si>
  <si>
    <t>2. 老朽化の状況について</t>
  </si>
  <si>
    <t>小項目</t>
    <rPh sb="0" eb="3">
      <t>ショウコウモク</t>
    </rPh>
    <phoneticPr fontId="1"/>
  </si>
  <si>
    <t>②累積欠損金比率(％)</t>
  </si>
  <si>
    <t>類似団体平均(N-2)</t>
  </si>
  <si>
    <t>全体総括</t>
    <rPh sb="0" eb="2">
      <t>ゼンタイ</t>
    </rPh>
    <rPh sb="2" eb="4">
      <t>ソウカツ</t>
    </rPh>
    <phoneticPr fontId="1"/>
  </si>
  <si>
    <t>中項目</t>
    <rPh sb="0" eb="1">
      <t>チュウ</t>
    </rPh>
    <rPh sb="1" eb="3">
      <t>コウモク</t>
    </rPh>
    <phoneticPr fontId="1"/>
  </si>
  <si>
    <t>②</t>
  </si>
  <si>
    <t>⑦</t>
  </si>
  <si>
    <r>
      <t>①経常収支比率は，100%以上を保っており健全である。今年度は経常費用が前年度から増加したことにより数値が減少した。今後，老朽化してくる施設の修繕等により経常費用が増加する可能性があるため，計画的に修繕を行うことにより，費用を平準化することが必要となる。</t>
    </r>
    <r>
      <rPr>
        <sz val="11"/>
        <color rgb="FFFF0000"/>
        <rFont val="ＭＳ ゴシック"/>
      </rPr>
      <t xml:space="preserve">
</t>
    </r>
    <r>
      <rPr>
        <sz val="11"/>
        <color theme="1"/>
        <rFont val="ＭＳ ゴシック"/>
      </rPr>
      <t>③流動比率は，類似団体と比較しても高く，短期債務に対する十分な支払能力がある。</t>
    </r>
    <r>
      <rPr>
        <sz val="11"/>
        <color rgb="FFFF0000"/>
        <rFont val="ＭＳ ゴシック"/>
      </rPr>
      <t xml:space="preserve">
</t>
    </r>
    <r>
      <rPr>
        <sz val="11"/>
        <color theme="1"/>
        <rFont val="ＭＳ ゴシック"/>
      </rPr>
      <t>⑤料金回収率は，100%以上となっており，給水収益で必要な経費を賄えている状況になっている。
今後も100%以上を維持するため，経常費用の削減に努める。</t>
    </r>
    <r>
      <rPr>
        <sz val="11"/>
        <color rgb="FFFF0000"/>
        <rFont val="ＭＳ ゴシック"/>
      </rPr>
      <t xml:space="preserve">
</t>
    </r>
    <r>
      <rPr>
        <sz val="11"/>
        <color theme="1"/>
        <rFont val="ＭＳ ゴシック"/>
      </rPr>
      <t>⑥給水原価は，経常費用が増加したことにより数値が上がり，類似団体平均値よりも高くなっている。今後も引き続き維持管理費の適正化に努める。</t>
    </r>
    <r>
      <rPr>
        <sz val="11"/>
        <color rgb="FFFF0000"/>
        <rFont val="ＭＳ ゴシック"/>
      </rPr>
      <t xml:space="preserve">
</t>
    </r>
    <r>
      <rPr>
        <sz val="11"/>
        <color theme="1"/>
        <rFont val="ＭＳ ゴシック"/>
      </rPr>
      <t>⑦施設利用率は，類似団体と比較すると低いため，施設の更新の際には，最大稼働率や負荷率等も含めて適正な規模となるように検討する。</t>
    </r>
    <r>
      <rPr>
        <sz val="11"/>
        <color rgb="FFFF0000"/>
        <rFont val="ＭＳ ゴシック"/>
      </rPr>
      <t xml:space="preserve">
</t>
    </r>
    <r>
      <rPr>
        <sz val="11"/>
        <color theme="1"/>
        <rFont val="ＭＳ ゴシック"/>
      </rPr>
      <t>⑧契約率は，類似団体と比較しても高くなっているが，今後は給水先事業者に契約水量の増加を働きかけ，契約率の増加に努める。</t>
    </r>
    <rPh sb="36" eb="39">
      <t>ゼンネンド</t>
    </rPh>
    <rPh sb="41" eb="43">
      <t>ゾウカ</t>
    </rPh>
    <rPh sb="53" eb="55">
      <t>ゲンショウ</t>
    </rPh>
    <rPh sb="257" eb="259">
      <t>ゾウカ</t>
    </rPh>
    <rPh sb="269" eb="270">
      <t>ア</t>
    </rPh>
    <rPh sb="283" eb="284">
      <t>タカ</t>
    </rPh>
    <phoneticPr fontId="1"/>
  </si>
  <si>
    <t>③</t>
  </si>
  <si>
    <t>④</t>
  </si>
  <si>
    <t>⑥</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</si>
  <si>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</si>
  <si>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</si>
  <si>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事業CD</t>
    <rPh sb="0" eb="2">
      <t>ジギョウ</t>
    </rPh>
    <phoneticPr fontId="1"/>
  </si>
  <si>
    <t>年度</t>
    <rPh sb="0" eb="2">
      <t>ネンド</t>
    </rPh>
    <phoneticPr fontId="1"/>
  </si>
  <si>
    <t>団体CD</t>
    <rPh sb="0" eb="2">
      <t>ダンタイ</t>
    </rPh>
    <phoneticPr fontId="1"/>
  </si>
  <si>
    <t>比率(N-3)</t>
    <rPh sb="0" eb="2">
      <t>ヒリツ</t>
    </rPh>
    <phoneticPr fontId="1"/>
  </si>
  <si>
    <t>業務CD</t>
    <rPh sb="0" eb="2">
      <t>ギョウム</t>
    </rPh>
    <phoneticPr fontId="1"/>
  </si>
  <si>
    <t>③流動比率(％)</t>
    <rPh sb="1" eb="3">
      <t>リュウドウ</t>
    </rPh>
    <rPh sb="3" eb="5">
      <t>ヒリツ</t>
    </rPh>
    <phoneticPr fontId="1"/>
  </si>
  <si>
    <t>基本情報</t>
    <rPh sb="0" eb="2">
      <t>キホン</t>
    </rPh>
    <rPh sb="2" eb="4">
      <t>ジョウホウ</t>
    </rPh>
    <phoneticPr fontId="1"/>
  </si>
  <si>
    <t>①経常収支比率(％)</t>
  </si>
  <si>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</si>
  <si>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</si>
  <si>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</si>
  <si>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管理者の情報</t>
    <rPh sb="0" eb="3">
      <t>カンリシャ</t>
    </rPh>
    <rPh sb="4" eb="6">
      <t>ジョウホウ</t>
    </rPh>
    <phoneticPr fontId="1"/>
  </si>
  <si>
    <t>⑧契約率(％)</t>
    <rPh sb="1" eb="3">
      <t>ケイヤク</t>
    </rPh>
    <phoneticPr fontId="1"/>
  </si>
  <si>
    <t>②管路経年化率(％)</t>
    <rPh sb="1" eb="3">
      <t>カンロ</t>
    </rPh>
    <rPh sb="3" eb="6">
      <t>ケイネンカ</t>
    </rPh>
    <rPh sb="6" eb="7">
      <t>リツ</t>
    </rPh>
    <phoneticPr fontId="1"/>
  </si>
  <si>
    <t>都道府県・団体名</t>
    <rPh sb="0" eb="4">
      <t>トドウフケン</t>
    </rPh>
    <rPh sb="5" eb="7">
      <t>ダンタイ</t>
    </rPh>
    <rPh sb="7" eb="8">
      <t>メイ</t>
    </rPh>
    <phoneticPr fontId="1"/>
  </si>
  <si>
    <t>業種名</t>
    <rPh sb="0" eb="2">
      <t>ギョウシュ</t>
    </rPh>
    <rPh sb="2" eb="3">
      <t>メイ</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</si>
  <si>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</si>
  <si>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</si>
  <si>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</si>
  <si>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</si>
  <si>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給水先事業所数</t>
    <rPh sb="0" eb="2">
      <t>キュウスイ</t>
    </rPh>
    <rPh sb="2" eb="3">
      <t>サキ</t>
    </rPh>
    <rPh sb="3" eb="6">
      <t>ジギョウショ</t>
    </rPh>
    <rPh sb="6" eb="7">
      <t>スウ</t>
    </rPh>
    <phoneticPr fontId="1"/>
  </si>
  <si>
    <t>契約水量</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</si>
  <si>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</si>
  <si>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</si>
  <si>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</si>
  <si>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</si>
  <si>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</si>
  <si>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類似団体平均(N-1)</t>
  </si>
  <si>
    <t>類似団体平均(N)</t>
  </si>
  <si>
    <t>全国平均</t>
    <rPh sb="0" eb="2">
      <t>ゼンコク</t>
    </rPh>
    <rPh sb="2" eb="4">
      <t>ヘイキン</t>
    </rPh>
    <phoneticPr fontId="1"/>
  </si>
  <si>
    <t>表参照用</t>
    <rPh sb="0" eb="1">
      <t>ヒョウ</t>
    </rPh>
    <rPh sb="1" eb="4">
      <t>サンショウヨウ</t>
    </rPh>
    <phoneticPr fontId="1"/>
  </si>
  <si>
    <t>082163</t>
  </si>
  <si>
    <t>46</t>
  </si>
  <si>
    <t>02</t>
  </si>
  <si>
    <t>0</t>
  </si>
  <si>
    <t>000</t>
  </si>
  <si>
    <t>茨城県　笠間市</t>
  </si>
  <si>
    <t>法適用</t>
  </si>
  <si>
    <t>工業用水道事業</t>
  </si>
  <si>
    <t>極小規模</t>
  </si>
  <si>
    <t>-</t>
  </si>
  <si>
    <t>非設置</t>
  </si>
  <si>
    <t>Ｎ－４年度</t>
    <rPh sb="3" eb="5">
      <t>ネンド</t>
    </rPh>
    <phoneticPr fontId="1"/>
  </si>
  <si>
    <t>Ｎ－３年度</t>
    <rPh sb="3" eb="5">
      <t>ネンド</t>
    </rPh>
    <phoneticPr fontId="1"/>
  </si>
  <si>
    <t>Ｎ－２年度</t>
    <rPh sb="3" eb="5">
      <t>ネンド</t>
    </rPh>
    <phoneticPr fontId="1"/>
  </si>
  <si>
    <t>　経常収支比率や，料金回収率は100%以上であり流動比率も高いことから，現状では安定した経営ができている。
　さらに安定した経営ができるよう，費用の削減に努めるとともに，給水先事業者に契約水量を増加するよう働きかけを行う。
　今後は施設や管路が法定耐用年数を迎えることにより，多くの更新費用が必要となるため，老朽化の状況を見据えて優先順位を検討することにより，年度ごとの費用が偏らないよう更新の計画を行う。</t>
    <rPh sb="158" eb="160">
      <t>ジョウキョウ</t>
    </rPh>
    <rPh sb="161" eb="163">
      <t>ミス</t>
    </rPh>
    <phoneticPr fontId="1"/>
  </si>
  <si>
    <r>
      <t>①有形固定資産減価償却率は，類似団体平均値と比較しても高い数値となっており，また更新を迎える施設や設備が多くなっていることから，計画的に更新を進める必要性がある。</t>
    </r>
    <r>
      <rPr>
        <sz val="11"/>
        <color rgb="FFFF0000"/>
        <rFont val="ＭＳ ゴシック"/>
      </rPr>
      <t xml:space="preserve">
</t>
    </r>
    <r>
      <rPr>
        <sz val="11"/>
        <color theme="1"/>
        <rFont val="ＭＳ ゴシック"/>
      </rPr>
      <t>②管路経年化率は，現在では法定耐用年数を迎えている管路がないため，0.00%となっているが，将来的には更新の必要性があるため，管路以外の施設も含め計画的に更新を進めることにより，費用を平準化し安定した経営に努める。</t>
    </r>
    <rPh sb="18" eb="21">
      <t>ヘイキンチ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</si>
</sst>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2">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4" xfId="0" applyFont="1" applyBorder="1">
      <alignment vertical="center"/>
    </xf>
    <xf numFmtId="0" fontId="3" fillId="0" borderId="5" xfId="0" applyFont="1" applyBorder="1" applyAlignment="1" applyProtection="1">
      <alignment horizontal="left" vertical="top" wrapText="1"/>
      <protection locked="0"/>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19" fillId="0" borderId="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8" fillId="0" borderId="0" xfId="0" applyFont="1">
      <alignmen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6" fillId="0" borderId="0" xfId="0" applyFont="1" applyAlignment="1">
      <alignment horizontal="left" vertical="center"/>
    </xf>
    <xf numFmtId="0" fontId="17" fillId="0" borderId="0" xfId="0" applyFont="1" applyAlignment="1">
      <alignment horizontal="left" vertical="center"/>
    </xf>
    <xf numFmtId="0" fontId="20"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20"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9" fillId="0" borderId="33"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18" fillId="0" borderId="33" xfId="0" applyFont="1" applyBorder="1">
      <alignmen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133458663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67.42</c:v>
                </c:pt>
                <c:pt idx="1">
                  <c:v>66.95</c:v>
                </c:pt>
                <c:pt idx="2">
                  <c:v>68.67</c:v>
                </c:pt>
                <c:pt idx="3">
                  <c:v>70.39</c:v>
                </c:pt>
                <c:pt idx="4">
                  <c:v>72.12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0518713377"/>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920924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118.34</c:v>
                </c:pt>
                <c:pt idx="1">
                  <c:v>121.11</c:v>
                </c:pt>
                <c:pt idx="2">
                  <c:v>123.09</c:v>
                </c:pt>
                <c:pt idx="3">
                  <c:v>128.22999999999999</c:v>
                </c:pt>
                <c:pt idx="4">
                  <c:v>126.61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8415297571"/>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3042893859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9.e-002</c:v>
                </c:pt>
                <c:pt idx="1">
                  <c:v>0.4</c:v>
                </c:pt>
                <c:pt idx="2">
                  <c:v>0.14000000000000001</c:v>
                </c:pt>
                <c:pt idx="3">
                  <c:v>0.19</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68492087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11156.09</c:v>
                </c:pt>
                <c:pt idx="1">
                  <c:v>12706.54</c:v>
                </c:pt>
                <c:pt idx="2">
                  <c:v>10542.79</c:v>
                </c:pt>
                <c:pt idx="3">
                  <c:v>15742.86</c:v>
                </c:pt>
                <c:pt idx="4">
                  <c:v>19800.169999999998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4259159386"/>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9211519792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117.41</c:v>
                </c:pt>
                <c:pt idx="1">
                  <c:v>120.43</c:v>
                </c:pt>
                <c:pt idx="2">
                  <c:v>122.41</c:v>
                </c:pt>
                <c:pt idx="3">
                  <c:v>128.13</c:v>
                </c:pt>
                <c:pt idx="4">
                  <c:v>110.93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25869904"/>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54.52</c:v>
                </c:pt>
                <c:pt idx="1">
                  <c:v>52.79</c:v>
                </c:pt>
                <c:pt idx="2">
                  <c:v>52.18</c:v>
                </c:pt>
                <c:pt idx="3">
                  <c:v>49.88</c:v>
                </c:pt>
                <c:pt idx="4">
                  <c:v>57.77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514631213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24.6</c:v>
                </c:pt>
                <c:pt idx="1">
                  <c:v>26.13</c:v>
                </c:pt>
                <c:pt idx="2">
                  <c:v>23.47</c:v>
                </c:pt>
                <c:pt idx="3">
                  <c:v>26.2</c:v>
                </c:pt>
                <c:pt idx="4">
                  <c:v>23.67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884310694"/>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76.67</c:v>
                </c:pt>
                <c:pt idx="1">
                  <c:v>76.67</c:v>
                </c:pt>
                <c:pt idx="2">
                  <c:v>76.67</c:v>
                </c:pt>
                <c:pt idx="3">
                  <c:v>76.67</c:v>
                </c:pt>
                <c:pt idx="4">
                  <c:v>76.67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zoomScale="80" zoomScaleNormal="8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茨城県　笠間市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4</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9</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10</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13</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0</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7</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3"/>
      <c r="SO7" s="103"/>
      <c r="SP7" s="103"/>
      <c r="SQ7" s="103"/>
      <c r="SR7" s="103"/>
      <c r="SS7" s="103"/>
      <c r="ST7" s="103"/>
      <c r="SU7" s="103"/>
      <c r="SV7" s="103"/>
      <c r="SW7" s="103"/>
      <c r="SX7" s="103"/>
      <c r="SY7" s="103"/>
      <c r="SZ7" s="117"/>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1500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355</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14</v>
      </c>
      <c r="SN8" s="104"/>
      <c r="SO8" s="114" t="s">
        <v>19</v>
      </c>
      <c r="SP8" s="114"/>
      <c r="SQ8" s="114"/>
      <c r="SR8" s="114"/>
      <c r="SS8" s="114"/>
      <c r="ST8" s="114"/>
      <c r="SU8" s="114"/>
      <c r="SV8" s="114"/>
      <c r="SW8" s="114"/>
      <c r="SX8" s="114"/>
      <c r="SY8" s="114"/>
      <c r="SZ8" s="118"/>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25</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30</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21</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32</v>
      </c>
      <c r="SN9" s="105"/>
      <c r="SO9" s="115" t="s">
        <v>33</v>
      </c>
      <c r="SP9" s="115"/>
      <c r="SQ9" s="115"/>
      <c r="SR9" s="115"/>
      <c r="SS9" s="115"/>
      <c r="ST9" s="115"/>
      <c r="SU9" s="115"/>
      <c r="SV9" s="115"/>
      <c r="SW9" s="115"/>
      <c r="SX9" s="115"/>
      <c r="SY9" s="115"/>
      <c r="SZ9" s="119"/>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99.6</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3</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1150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35</v>
      </c>
      <c r="SN10" s="106"/>
      <c r="SO10" s="116" t="s">
        <v>36</v>
      </c>
      <c r="SP10" s="116"/>
      <c r="SQ10" s="116"/>
      <c r="SR10" s="116"/>
      <c r="SS10" s="116"/>
      <c r="ST10" s="116"/>
      <c r="SU10" s="116"/>
      <c r="SV10" s="116"/>
      <c r="SW10" s="116"/>
      <c r="SX10" s="116"/>
      <c r="SY10" s="116"/>
      <c r="SZ10" s="120"/>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39</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40</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v>
      </c>
      <c r="SN14" s="107"/>
      <c r="SO14" s="107"/>
      <c r="SP14" s="107"/>
      <c r="SQ14" s="107"/>
      <c r="SR14" s="107"/>
      <c r="SS14" s="107"/>
      <c r="ST14" s="107"/>
      <c r="SU14" s="107"/>
      <c r="SV14" s="107"/>
      <c r="SW14" s="107"/>
      <c r="SX14" s="107"/>
      <c r="SY14" s="107"/>
      <c r="SZ14" s="107"/>
      <c r="TA14" s="121"/>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8"/>
      <c r="SO15" s="108"/>
      <c r="SP15" s="108"/>
      <c r="SQ15" s="108"/>
      <c r="SR15" s="108"/>
      <c r="SS15" s="108"/>
      <c r="ST15" s="108"/>
      <c r="SU15" s="108"/>
      <c r="SV15" s="108"/>
      <c r="SW15" s="108"/>
      <c r="SX15" s="108"/>
      <c r="SY15" s="108"/>
      <c r="SZ15" s="108"/>
      <c r="TA15" s="12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51</v>
      </c>
      <c r="SN16" s="110"/>
      <c r="SO16" s="110"/>
      <c r="SP16" s="110"/>
      <c r="SQ16" s="110"/>
      <c r="SR16" s="110"/>
      <c r="SS16" s="110"/>
      <c r="ST16" s="110"/>
      <c r="SU16" s="110"/>
      <c r="SV16" s="110"/>
      <c r="SW16" s="110"/>
      <c r="SX16" s="110"/>
      <c r="SY16" s="110"/>
      <c r="SZ16" s="110"/>
      <c r="TA16" s="123"/>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9"/>
      <c r="SN17" s="110"/>
      <c r="SO17" s="110"/>
      <c r="SP17" s="110"/>
      <c r="SQ17" s="110"/>
      <c r="SR17" s="110"/>
      <c r="SS17" s="110"/>
      <c r="ST17" s="110"/>
      <c r="SU17" s="110"/>
      <c r="SV17" s="110"/>
      <c r="SW17" s="110"/>
      <c r="SX17" s="110"/>
      <c r="SY17" s="110"/>
      <c r="SZ17" s="110"/>
      <c r="TA17" s="123"/>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9"/>
      <c r="SN18" s="110"/>
      <c r="SO18" s="110"/>
      <c r="SP18" s="110"/>
      <c r="SQ18" s="110"/>
      <c r="SR18" s="110"/>
      <c r="SS18" s="110"/>
      <c r="ST18" s="110"/>
      <c r="SU18" s="110"/>
      <c r="SV18" s="110"/>
      <c r="SW18" s="110"/>
      <c r="SX18" s="110"/>
      <c r="SY18" s="110"/>
      <c r="SZ18" s="110"/>
      <c r="TA18" s="123"/>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9"/>
      <c r="SN19" s="110"/>
      <c r="SO19" s="110"/>
      <c r="SP19" s="110"/>
      <c r="SQ19" s="110"/>
      <c r="SR19" s="110"/>
      <c r="SS19" s="110"/>
      <c r="ST19" s="110"/>
      <c r="SU19" s="110"/>
      <c r="SV19" s="110"/>
      <c r="SW19" s="110"/>
      <c r="SX19" s="110"/>
      <c r="SY19" s="110"/>
      <c r="SZ19" s="110"/>
      <c r="TA19" s="123"/>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9"/>
      <c r="SN20" s="110"/>
      <c r="SO20" s="110"/>
      <c r="SP20" s="110"/>
      <c r="SQ20" s="110"/>
      <c r="SR20" s="110"/>
      <c r="SS20" s="110"/>
      <c r="ST20" s="110"/>
      <c r="SU20" s="110"/>
      <c r="SV20" s="110"/>
      <c r="SW20" s="110"/>
      <c r="SX20" s="110"/>
      <c r="SY20" s="110"/>
      <c r="SZ20" s="110"/>
      <c r="TA20" s="123"/>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9"/>
      <c r="SN21" s="110"/>
      <c r="SO21" s="110"/>
      <c r="SP21" s="110"/>
      <c r="SQ21" s="110"/>
      <c r="SR21" s="110"/>
      <c r="SS21" s="110"/>
      <c r="ST21" s="110"/>
      <c r="SU21" s="110"/>
      <c r="SV21" s="110"/>
      <c r="SW21" s="110"/>
      <c r="SX21" s="110"/>
      <c r="SY21" s="110"/>
      <c r="SZ21" s="110"/>
      <c r="TA21" s="123"/>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9"/>
      <c r="SN22" s="110"/>
      <c r="SO22" s="110"/>
      <c r="SP22" s="110"/>
      <c r="SQ22" s="110"/>
      <c r="SR22" s="110"/>
      <c r="SS22" s="110"/>
      <c r="ST22" s="110"/>
      <c r="SU22" s="110"/>
      <c r="SV22" s="110"/>
      <c r="SW22" s="110"/>
      <c r="SX22" s="110"/>
      <c r="SY22" s="110"/>
      <c r="SZ22" s="110"/>
      <c r="TA22" s="123"/>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9"/>
      <c r="SN23" s="110"/>
      <c r="SO23" s="110"/>
      <c r="SP23" s="110"/>
      <c r="SQ23" s="110"/>
      <c r="SR23" s="110"/>
      <c r="SS23" s="110"/>
      <c r="ST23" s="110"/>
      <c r="SU23" s="110"/>
      <c r="SV23" s="110"/>
      <c r="SW23" s="110"/>
      <c r="SX23" s="110"/>
      <c r="SY23" s="110"/>
      <c r="SZ23" s="110"/>
      <c r="TA23" s="123"/>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9"/>
      <c r="SN24" s="110"/>
      <c r="SO24" s="110"/>
      <c r="SP24" s="110"/>
      <c r="SQ24" s="110"/>
      <c r="SR24" s="110"/>
      <c r="SS24" s="110"/>
      <c r="ST24" s="110"/>
      <c r="SU24" s="110"/>
      <c r="SV24" s="110"/>
      <c r="SW24" s="110"/>
      <c r="SX24" s="110"/>
      <c r="SY24" s="110"/>
      <c r="SZ24" s="110"/>
      <c r="TA24" s="123"/>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9"/>
      <c r="SN25" s="110"/>
      <c r="SO25" s="110"/>
      <c r="SP25" s="110"/>
      <c r="SQ25" s="110"/>
      <c r="SR25" s="110"/>
      <c r="SS25" s="110"/>
      <c r="ST25" s="110"/>
      <c r="SU25" s="110"/>
      <c r="SV25" s="110"/>
      <c r="SW25" s="110"/>
      <c r="SX25" s="110"/>
      <c r="SY25" s="110"/>
      <c r="SZ25" s="110"/>
      <c r="TA25" s="123"/>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9"/>
      <c r="SN26" s="110"/>
      <c r="SO26" s="110"/>
      <c r="SP26" s="110"/>
      <c r="SQ26" s="110"/>
      <c r="SR26" s="110"/>
      <c r="SS26" s="110"/>
      <c r="ST26" s="110"/>
      <c r="SU26" s="110"/>
      <c r="SV26" s="110"/>
      <c r="SW26" s="110"/>
      <c r="SX26" s="110"/>
      <c r="SY26" s="110"/>
      <c r="SZ26" s="110"/>
      <c r="TA26" s="123"/>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9"/>
      <c r="SN27" s="110"/>
      <c r="SO27" s="110"/>
      <c r="SP27" s="110"/>
      <c r="SQ27" s="110"/>
      <c r="SR27" s="110"/>
      <c r="SS27" s="110"/>
      <c r="ST27" s="110"/>
      <c r="SU27" s="110"/>
      <c r="SV27" s="110"/>
      <c r="SW27" s="110"/>
      <c r="SX27" s="110"/>
      <c r="SY27" s="110"/>
      <c r="SZ27" s="110"/>
      <c r="TA27" s="123"/>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9"/>
      <c r="SN28" s="110"/>
      <c r="SO28" s="110"/>
      <c r="SP28" s="110"/>
      <c r="SQ28" s="110"/>
      <c r="SR28" s="110"/>
      <c r="SS28" s="110"/>
      <c r="ST28" s="110"/>
      <c r="SU28" s="110"/>
      <c r="SV28" s="110"/>
      <c r="SW28" s="110"/>
      <c r="SX28" s="110"/>
      <c r="SY28" s="110"/>
      <c r="SZ28" s="110"/>
      <c r="TA28" s="123"/>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9"/>
      <c r="SN29" s="110"/>
      <c r="SO29" s="110"/>
      <c r="SP29" s="110"/>
      <c r="SQ29" s="110"/>
      <c r="SR29" s="110"/>
      <c r="SS29" s="110"/>
      <c r="ST29" s="110"/>
      <c r="SU29" s="110"/>
      <c r="SV29" s="110"/>
      <c r="SW29" s="110"/>
      <c r="SX29" s="110"/>
      <c r="SY29" s="110"/>
      <c r="SZ29" s="110"/>
      <c r="TA29" s="123"/>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9"/>
      <c r="SN30" s="110"/>
      <c r="SO30" s="110"/>
      <c r="SP30" s="110"/>
      <c r="SQ30" s="110"/>
      <c r="SR30" s="110"/>
      <c r="SS30" s="110"/>
      <c r="ST30" s="110"/>
      <c r="SU30" s="110"/>
      <c r="SV30" s="110"/>
      <c r="SW30" s="110"/>
      <c r="SX30" s="110"/>
      <c r="SY30" s="110"/>
      <c r="SZ30" s="110"/>
      <c r="TA30" s="123"/>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9"/>
      <c r="SN31" s="110"/>
      <c r="SO31" s="110"/>
      <c r="SP31" s="110"/>
      <c r="SQ31" s="110"/>
      <c r="SR31" s="110"/>
      <c r="SS31" s="110"/>
      <c r="ST31" s="110"/>
      <c r="SU31" s="110"/>
      <c r="SV31" s="110"/>
      <c r="SW31" s="110"/>
      <c r="SX31" s="110"/>
      <c r="SY31" s="110"/>
      <c r="SZ31" s="110"/>
      <c r="TA31" s="123"/>
    </row>
    <row r="32" spans="1:521" ht="13.5" customHeight="1">
      <c r="A32" s="2"/>
      <c r="B32" s="13"/>
      <c r="C32" s="2"/>
      <c r="D32" s="2"/>
      <c r="E32" s="2"/>
      <c r="F32" s="2"/>
      <c r="G32" s="2"/>
      <c r="H32" s="2"/>
      <c r="I32" s="2"/>
      <c r="J32" s="31"/>
      <c r="K32" s="2"/>
      <c r="L32" s="44" t="s">
        <v>20</v>
      </c>
      <c r="M32" s="47"/>
      <c r="N32" s="47"/>
      <c r="O32" s="47"/>
      <c r="P32" s="47"/>
      <c r="Q32" s="47"/>
      <c r="R32" s="47"/>
      <c r="S32" s="47"/>
      <c r="T32" s="47"/>
      <c r="U32" s="47"/>
      <c r="V32" s="47"/>
      <c r="W32" s="50"/>
      <c r="X32" s="53">
        <f>データ!T6</f>
        <v>118.34</v>
      </c>
      <c r="Y32" s="56"/>
      <c r="Z32" s="56"/>
      <c r="AA32" s="56"/>
      <c r="AB32" s="56"/>
      <c r="AC32" s="56"/>
      <c r="AD32" s="56"/>
      <c r="AE32" s="56"/>
      <c r="AF32" s="56"/>
      <c r="AG32" s="56"/>
      <c r="AH32" s="56"/>
      <c r="AI32" s="56"/>
      <c r="AJ32" s="56"/>
      <c r="AK32" s="56"/>
      <c r="AL32" s="56"/>
      <c r="AM32" s="56"/>
      <c r="AN32" s="56"/>
      <c r="AO32" s="56"/>
      <c r="AP32" s="56"/>
      <c r="AQ32" s="61"/>
      <c r="AR32" s="53">
        <f>データ!U6</f>
        <v>121.11</v>
      </c>
      <c r="AS32" s="56"/>
      <c r="AT32" s="56"/>
      <c r="AU32" s="56"/>
      <c r="AV32" s="56"/>
      <c r="AW32" s="56"/>
      <c r="AX32" s="56"/>
      <c r="AY32" s="56"/>
      <c r="AZ32" s="56"/>
      <c r="BA32" s="56"/>
      <c r="BB32" s="56"/>
      <c r="BC32" s="56"/>
      <c r="BD32" s="56"/>
      <c r="BE32" s="56"/>
      <c r="BF32" s="56"/>
      <c r="BG32" s="56"/>
      <c r="BH32" s="56"/>
      <c r="BI32" s="56"/>
      <c r="BJ32" s="56"/>
      <c r="BK32" s="61"/>
      <c r="BL32" s="53">
        <f>データ!V6</f>
        <v>123.09</v>
      </c>
      <c r="BM32" s="56"/>
      <c r="BN32" s="56"/>
      <c r="BO32" s="56"/>
      <c r="BP32" s="56"/>
      <c r="BQ32" s="56"/>
      <c r="BR32" s="56"/>
      <c r="BS32" s="56"/>
      <c r="BT32" s="56"/>
      <c r="BU32" s="56"/>
      <c r="BV32" s="56"/>
      <c r="BW32" s="56"/>
      <c r="BX32" s="56"/>
      <c r="BY32" s="56"/>
      <c r="BZ32" s="56"/>
      <c r="CA32" s="56"/>
      <c r="CB32" s="56"/>
      <c r="CC32" s="56"/>
      <c r="CD32" s="56"/>
      <c r="CE32" s="61"/>
      <c r="CF32" s="53">
        <f>データ!W6</f>
        <v>128.22999999999999</v>
      </c>
      <c r="CG32" s="56"/>
      <c r="CH32" s="56"/>
      <c r="CI32" s="56"/>
      <c r="CJ32" s="56"/>
      <c r="CK32" s="56"/>
      <c r="CL32" s="56"/>
      <c r="CM32" s="56"/>
      <c r="CN32" s="56"/>
      <c r="CO32" s="56"/>
      <c r="CP32" s="56"/>
      <c r="CQ32" s="56"/>
      <c r="CR32" s="56"/>
      <c r="CS32" s="56"/>
      <c r="CT32" s="56"/>
      <c r="CU32" s="56"/>
      <c r="CV32" s="56"/>
      <c r="CW32" s="56"/>
      <c r="CX32" s="56"/>
      <c r="CY32" s="61"/>
      <c r="CZ32" s="53">
        <f>データ!X6</f>
        <v>126.61</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20</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20</v>
      </c>
      <c r="JA32" s="47"/>
      <c r="JB32" s="47"/>
      <c r="JC32" s="47"/>
      <c r="JD32" s="47"/>
      <c r="JE32" s="47"/>
      <c r="JF32" s="47"/>
      <c r="JG32" s="47"/>
      <c r="JH32" s="47"/>
      <c r="JI32" s="47"/>
      <c r="JJ32" s="47"/>
      <c r="JK32" s="50"/>
      <c r="JL32" s="53">
        <f>データ!AP6</f>
        <v>11156.09</v>
      </c>
      <c r="JM32" s="56"/>
      <c r="JN32" s="56"/>
      <c r="JO32" s="56"/>
      <c r="JP32" s="56"/>
      <c r="JQ32" s="56"/>
      <c r="JR32" s="56"/>
      <c r="JS32" s="56"/>
      <c r="JT32" s="56"/>
      <c r="JU32" s="56"/>
      <c r="JV32" s="56"/>
      <c r="JW32" s="56"/>
      <c r="JX32" s="56"/>
      <c r="JY32" s="56"/>
      <c r="JZ32" s="56"/>
      <c r="KA32" s="56"/>
      <c r="KB32" s="56"/>
      <c r="KC32" s="56"/>
      <c r="KD32" s="56"/>
      <c r="KE32" s="61"/>
      <c r="KF32" s="53">
        <f>データ!AQ6</f>
        <v>12706.54</v>
      </c>
      <c r="KG32" s="56"/>
      <c r="KH32" s="56"/>
      <c r="KI32" s="56"/>
      <c r="KJ32" s="56"/>
      <c r="KK32" s="56"/>
      <c r="KL32" s="56"/>
      <c r="KM32" s="56"/>
      <c r="KN32" s="56"/>
      <c r="KO32" s="56"/>
      <c r="KP32" s="56"/>
      <c r="KQ32" s="56"/>
      <c r="KR32" s="56"/>
      <c r="KS32" s="56"/>
      <c r="KT32" s="56"/>
      <c r="KU32" s="56"/>
      <c r="KV32" s="56"/>
      <c r="KW32" s="56"/>
      <c r="KX32" s="56"/>
      <c r="KY32" s="61"/>
      <c r="KZ32" s="53">
        <f>データ!AR6</f>
        <v>10542.79</v>
      </c>
      <c r="LA32" s="56"/>
      <c r="LB32" s="56"/>
      <c r="LC32" s="56"/>
      <c r="LD32" s="56"/>
      <c r="LE32" s="56"/>
      <c r="LF32" s="56"/>
      <c r="LG32" s="56"/>
      <c r="LH32" s="56"/>
      <c r="LI32" s="56"/>
      <c r="LJ32" s="56"/>
      <c r="LK32" s="56"/>
      <c r="LL32" s="56"/>
      <c r="LM32" s="56"/>
      <c r="LN32" s="56"/>
      <c r="LO32" s="56"/>
      <c r="LP32" s="56"/>
      <c r="LQ32" s="56"/>
      <c r="LR32" s="56"/>
      <c r="LS32" s="61"/>
      <c r="LT32" s="53">
        <f>データ!AS6</f>
        <v>15742.86</v>
      </c>
      <c r="LU32" s="56"/>
      <c r="LV32" s="56"/>
      <c r="LW32" s="56"/>
      <c r="LX32" s="56"/>
      <c r="LY32" s="56"/>
      <c r="LZ32" s="56"/>
      <c r="MA32" s="56"/>
      <c r="MB32" s="56"/>
      <c r="MC32" s="56"/>
      <c r="MD32" s="56"/>
      <c r="ME32" s="56"/>
      <c r="MF32" s="56"/>
      <c r="MG32" s="56"/>
      <c r="MH32" s="56"/>
      <c r="MI32" s="56"/>
      <c r="MJ32" s="56"/>
      <c r="MK32" s="56"/>
      <c r="ML32" s="56"/>
      <c r="MM32" s="61"/>
      <c r="MN32" s="53">
        <f>データ!AT6</f>
        <v>19800.169999999998</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20</v>
      </c>
      <c r="NU32" s="47"/>
      <c r="NV32" s="47"/>
      <c r="NW32" s="47"/>
      <c r="NX32" s="47"/>
      <c r="NY32" s="47"/>
      <c r="NZ32" s="47"/>
      <c r="OA32" s="47"/>
      <c r="OB32" s="47"/>
      <c r="OC32" s="47"/>
      <c r="OD32" s="47"/>
      <c r="OE32" s="50"/>
      <c r="OF32" s="53">
        <f>データ!BA6</f>
        <v>0</v>
      </c>
      <c r="OG32" s="56"/>
      <c r="OH32" s="56"/>
      <c r="OI32" s="56"/>
      <c r="OJ32" s="56"/>
      <c r="OK32" s="56"/>
      <c r="OL32" s="56"/>
      <c r="OM32" s="56"/>
      <c r="ON32" s="56"/>
      <c r="OO32" s="56"/>
      <c r="OP32" s="56"/>
      <c r="OQ32" s="56"/>
      <c r="OR32" s="56"/>
      <c r="OS32" s="56"/>
      <c r="OT32" s="56"/>
      <c r="OU32" s="56"/>
      <c r="OV32" s="56"/>
      <c r="OW32" s="56"/>
      <c r="OX32" s="56"/>
      <c r="OY32" s="61"/>
      <c r="OZ32" s="53">
        <f>データ!BB6</f>
        <v>0</v>
      </c>
      <c r="PA32" s="56"/>
      <c r="PB32" s="56"/>
      <c r="PC32" s="56"/>
      <c r="PD32" s="56"/>
      <c r="PE32" s="56"/>
      <c r="PF32" s="56"/>
      <c r="PG32" s="56"/>
      <c r="PH32" s="56"/>
      <c r="PI32" s="56"/>
      <c r="PJ32" s="56"/>
      <c r="PK32" s="56"/>
      <c r="PL32" s="56"/>
      <c r="PM32" s="56"/>
      <c r="PN32" s="56"/>
      <c r="PO32" s="56"/>
      <c r="PP32" s="56"/>
      <c r="PQ32" s="56"/>
      <c r="PR32" s="56"/>
      <c r="PS32" s="61"/>
      <c r="PT32" s="53">
        <f>データ!BC6</f>
        <v>0</v>
      </c>
      <c r="PU32" s="56"/>
      <c r="PV32" s="56"/>
      <c r="PW32" s="56"/>
      <c r="PX32" s="56"/>
      <c r="PY32" s="56"/>
      <c r="PZ32" s="56"/>
      <c r="QA32" s="56"/>
      <c r="QB32" s="56"/>
      <c r="QC32" s="56"/>
      <c r="QD32" s="56"/>
      <c r="QE32" s="56"/>
      <c r="QF32" s="56"/>
      <c r="QG32" s="56"/>
      <c r="QH32" s="56"/>
      <c r="QI32" s="56"/>
      <c r="QJ32" s="56"/>
      <c r="QK32" s="56"/>
      <c r="QL32" s="56"/>
      <c r="QM32" s="61"/>
      <c r="QN32" s="53">
        <f>データ!BD6</f>
        <v>0</v>
      </c>
      <c r="QO32" s="56"/>
      <c r="QP32" s="56"/>
      <c r="QQ32" s="56"/>
      <c r="QR32" s="56"/>
      <c r="QS32" s="56"/>
      <c r="QT32" s="56"/>
      <c r="QU32" s="56"/>
      <c r="QV32" s="56"/>
      <c r="QW32" s="56"/>
      <c r="QX32" s="56"/>
      <c r="QY32" s="56"/>
      <c r="QZ32" s="56"/>
      <c r="RA32" s="56"/>
      <c r="RB32" s="56"/>
      <c r="RC32" s="56"/>
      <c r="RD32" s="56"/>
      <c r="RE32" s="56"/>
      <c r="RF32" s="56"/>
      <c r="RG32" s="61"/>
      <c r="RH32" s="53">
        <f>データ!BE6</f>
        <v>0</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9"/>
      <c r="SN32" s="110"/>
      <c r="SO32" s="110"/>
      <c r="SP32" s="110"/>
      <c r="SQ32" s="110"/>
      <c r="SR32" s="110"/>
      <c r="SS32" s="110"/>
      <c r="ST32" s="110"/>
      <c r="SU32" s="110"/>
      <c r="SV32" s="110"/>
      <c r="SW32" s="110"/>
      <c r="SX32" s="110"/>
      <c r="SY32" s="110"/>
      <c r="SZ32" s="110"/>
      <c r="TA32" s="123"/>
    </row>
    <row r="33" spans="1:521" ht="13.5" customHeight="1">
      <c r="A33" s="2"/>
      <c r="B33" s="13"/>
      <c r="C33" s="2"/>
      <c r="D33" s="2"/>
      <c r="E33" s="2"/>
      <c r="F33" s="2"/>
      <c r="G33" s="2"/>
      <c r="H33" s="2"/>
      <c r="I33" s="2"/>
      <c r="J33" s="31"/>
      <c r="K33" s="2"/>
      <c r="L33" s="44" t="s">
        <v>42</v>
      </c>
      <c r="M33" s="47"/>
      <c r="N33" s="47"/>
      <c r="O33" s="47"/>
      <c r="P33" s="47"/>
      <c r="Q33" s="47"/>
      <c r="R33" s="47"/>
      <c r="S33" s="47"/>
      <c r="T33" s="47"/>
      <c r="U33" s="47"/>
      <c r="V33" s="47"/>
      <c r="W33" s="50"/>
      <c r="X33" s="53">
        <f>データ!Y6</f>
        <v>110.19</v>
      </c>
      <c r="Y33" s="56"/>
      <c r="Z33" s="56"/>
      <c r="AA33" s="56"/>
      <c r="AB33" s="56"/>
      <c r="AC33" s="56"/>
      <c r="AD33" s="56"/>
      <c r="AE33" s="56"/>
      <c r="AF33" s="56"/>
      <c r="AG33" s="56"/>
      <c r="AH33" s="56"/>
      <c r="AI33" s="56"/>
      <c r="AJ33" s="56"/>
      <c r="AK33" s="56"/>
      <c r="AL33" s="56"/>
      <c r="AM33" s="56"/>
      <c r="AN33" s="56"/>
      <c r="AO33" s="56"/>
      <c r="AP33" s="56"/>
      <c r="AQ33" s="61"/>
      <c r="AR33" s="53">
        <f>データ!Z6</f>
        <v>113.73</v>
      </c>
      <c r="AS33" s="56"/>
      <c r="AT33" s="56"/>
      <c r="AU33" s="56"/>
      <c r="AV33" s="56"/>
      <c r="AW33" s="56"/>
      <c r="AX33" s="56"/>
      <c r="AY33" s="56"/>
      <c r="AZ33" s="56"/>
      <c r="BA33" s="56"/>
      <c r="BB33" s="56"/>
      <c r="BC33" s="56"/>
      <c r="BD33" s="56"/>
      <c r="BE33" s="56"/>
      <c r="BF33" s="56"/>
      <c r="BG33" s="56"/>
      <c r="BH33" s="56"/>
      <c r="BI33" s="56"/>
      <c r="BJ33" s="56"/>
      <c r="BK33" s="61"/>
      <c r="BL33" s="53">
        <f>データ!AA6</f>
        <v>115.42</v>
      </c>
      <c r="BM33" s="56"/>
      <c r="BN33" s="56"/>
      <c r="BO33" s="56"/>
      <c r="BP33" s="56"/>
      <c r="BQ33" s="56"/>
      <c r="BR33" s="56"/>
      <c r="BS33" s="56"/>
      <c r="BT33" s="56"/>
      <c r="BU33" s="56"/>
      <c r="BV33" s="56"/>
      <c r="BW33" s="56"/>
      <c r="BX33" s="56"/>
      <c r="BY33" s="56"/>
      <c r="BZ33" s="56"/>
      <c r="CA33" s="56"/>
      <c r="CB33" s="56"/>
      <c r="CC33" s="56"/>
      <c r="CD33" s="56"/>
      <c r="CE33" s="61"/>
      <c r="CF33" s="53">
        <f>データ!AB6</f>
        <v>114.11</v>
      </c>
      <c r="CG33" s="56"/>
      <c r="CH33" s="56"/>
      <c r="CI33" s="56"/>
      <c r="CJ33" s="56"/>
      <c r="CK33" s="56"/>
      <c r="CL33" s="56"/>
      <c r="CM33" s="56"/>
      <c r="CN33" s="56"/>
      <c r="CO33" s="56"/>
      <c r="CP33" s="56"/>
      <c r="CQ33" s="56"/>
      <c r="CR33" s="56"/>
      <c r="CS33" s="56"/>
      <c r="CT33" s="56"/>
      <c r="CU33" s="56"/>
      <c r="CV33" s="56"/>
      <c r="CW33" s="56"/>
      <c r="CX33" s="56"/>
      <c r="CY33" s="61"/>
      <c r="CZ33" s="53">
        <f>データ!AC6</f>
        <v>109.14</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42</v>
      </c>
      <c r="EG33" s="47"/>
      <c r="EH33" s="47"/>
      <c r="EI33" s="47"/>
      <c r="EJ33" s="47"/>
      <c r="EK33" s="47"/>
      <c r="EL33" s="47"/>
      <c r="EM33" s="47"/>
      <c r="EN33" s="47"/>
      <c r="EO33" s="47"/>
      <c r="EP33" s="47"/>
      <c r="EQ33" s="50"/>
      <c r="ER33" s="53">
        <f>データ!AJ6</f>
        <v>132.55000000000001</v>
      </c>
      <c r="ES33" s="56"/>
      <c r="ET33" s="56"/>
      <c r="EU33" s="56"/>
      <c r="EV33" s="56"/>
      <c r="EW33" s="56"/>
      <c r="EX33" s="56"/>
      <c r="EY33" s="56"/>
      <c r="EZ33" s="56"/>
      <c r="FA33" s="56"/>
      <c r="FB33" s="56"/>
      <c r="FC33" s="56"/>
      <c r="FD33" s="56"/>
      <c r="FE33" s="56"/>
      <c r="FF33" s="56"/>
      <c r="FG33" s="56"/>
      <c r="FH33" s="56"/>
      <c r="FI33" s="56"/>
      <c r="FJ33" s="56"/>
      <c r="FK33" s="61"/>
      <c r="FL33" s="53">
        <f>データ!AK6</f>
        <v>134.69</v>
      </c>
      <c r="FM33" s="56"/>
      <c r="FN33" s="56"/>
      <c r="FO33" s="56"/>
      <c r="FP33" s="56"/>
      <c r="FQ33" s="56"/>
      <c r="FR33" s="56"/>
      <c r="FS33" s="56"/>
      <c r="FT33" s="56"/>
      <c r="FU33" s="56"/>
      <c r="FV33" s="56"/>
      <c r="FW33" s="56"/>
      <c r="FX33" s="56"/>
      <c r="FY33" s="56"/>
      <c r="FZ33" s="56"/>
      <c r="GA33" s="56"/>
      <c r="GB33" s="56"/>
      <c r="GC33" s="56"/>
      <c r="GD33" s="56"/>
      <c r="GE33" s="61"/>
      <c r="GF33" s="53">
        <f>データ!AL6</f>
        <v>133.63999999999999</v>
      </c>
      <c r="GG33" s="56"/>
      <c r="GH33" s="56"/>
      <c r="GI33" s="56"/>
      <c r="GJ33" s="56"/>
      <c r="GK33" s="56"/>
      <c r="GL33" s="56"/>
      <c r="GM33" s="56"/>
      <c r="GN33" s="56"/>
      <c r="GO33" s="56"/>
      <c r="GP33" s="56"/>
      <c r="GQ33" s="56"/>
      <c r="GR33" s="56"/>
      <c r="GS33" s="56"/>
      <c r="GT33" s="56"/>
      <c r="GU33" s="56"/>
      <c r="GV33" s="56"/>
      <c r="GW33" s="56"/>
      <c r="GX33" s="56"/>
      <c r="GY33" s="61"/>
      <c r="GZ33" s="53">
        <f>データ!AM6</f>
        <v>140.65</v>
      </c>
      <c r="HA33" s="56"/>
      <c r="HB33" s="56"/>
      <c r="HC33" s="56"/>
      <c r="HD33" s="56"/>
      <c r="HE33" s="56"/>
      <c r="HF33" s="56"/>
      <c r="HG33" s="56"/>
      <c r="HH33" s="56"/>
      <c r="HI33" s="56"/>
      <c r="HJ33" s="56"/>
      <c r="HK33" s="56"/>
      <c r="HL33" s="56"/>
      <c r="HM33" s="56"/>
      <c r="HN33" s="56"/>
      <c r="HO33" s="56"/>
      <c r="HP33" s="56"/>
      <c r="HQ33" s="56"/>
      <c r="HR33" s="56"/>
      <c r="HS33" s="61"/>
      <c r="HT33" s="53">
        <f>データ!AN6</f>
        <v>163.19999999999999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42</v>
      </c>
      <c r="JA33" s="47"/>
      <c r="JB33" s="47"/>
      <c r="JC33" s="47"/>
      <c r="JD33" s="47"/>
      <c r="JE33" s="47"/>
      <c r="JF33" s="47"/>
      <c r="JG33" s="47"/>
      <c r="JH33" s="47"/>
      <c r="JI33" s="47"/>
      <c r="JJ33" s="47"/>
      <c r="JK33" s="50"/>
      <c r="JL33" s="53">
        <f>データ!AU6</f>
        <v>819.73</v>
      </c>
      <c r="JM33" s="56"/>
      <c r="JN33" s="56"/>
      <c r="JO33" s="56"/>
      <c r="JP33" s="56"/>
      <c r="JQ33" s="56"/>
      <c r="JR33" s="56"/>
      <c r="JS33" s="56"/>
      <c r="JT33" s="56"/>
      <c r="JU33" s="56"/>
      <c r="JV33" s="56"/>
      <c r="JW33" s="56"/>
      <c r="JX33" s="56"/>
      <c r="JY33" s="56"/>
      <c r="JZ33" s="56"/>
      <c r="KA33" s="56"/>
      <c r="KB33" s="56"/>
      <c r="KC33" s="56"/>
      <c r="KD33" s="56"/>
      <c r="KE33" s="61"/>
      <c r="KF33" s="53">
        <f>データ!AV6</f>
        <v>834.05</v>
      </c>
      <c r="KG33" s="56"/>
      <c r="KH33" s="56"/>
      <c r="KI33" s="56"/>
      <c r="KJ33" s="56"/>
      <c r="KK33" s="56"/>
      <c r="KL33" s="56"/>
      <c r="KM33" s="56"/>
      <c r="KN33" s="56"/>
      <c r="KO33" s="56"/>
      <c r="KP33" s="56"/>
      <c r="KQ33" s="56"/>
      <c r="KR33" s="56"/>
      <c r="KS33" s="56"/>
      <c r="KT33" s="56"/>
      <c r="KU33" s="56"/>
      <c r="KV33" s="56"/>
      <c r="KW33" s="56"/>
      <c r="KX33" s="56"/>
      <c r="KY33" s="61"/>
      <c r="KZ33" s="53">
        <f>データ!AW6</f>
        <v>1011.55</v>
      </c>
      <c r="LA33" s="56"/>
      <c r="LB33" s="56"/>
      <c r="LC33" s="56"/>
      <c r="LD33" s="56"/>
      <c r="LE33" s="56"/>
      <c r="LF33" s="56"/>
      <c r="LG33" s="56"/>
      <c r="LH33" s="56"/>
      <c r="LI33" s="56"/>
      <c r="LJ33" s="56"/>
      <c r="LK33" s="56"/>
      <c r="LL33" s="56"/>
      <c r="LM33" s="56"/>
      <c r="LN33" s="56"/>
      <c r="LO33" s="56"/>
      <c r="LP33" s="56"/>
      <c r="LQ33" s="56"/>
      <c r="LR33" s="56"/>
      <c r="LS33" s="61"/>
      <c r="LT33" s="53">
        <f>データ!AX6</f>
        <v>913.57</v>
      </c>
      <c r="LU33" s="56"/>
      <c r="LV33" s="56"/>
      <c r="LW33" s="56"/>
      <c r="LX33" s="56"/>
      <c r="LY33" s="56"/>
      <c r="LZ33" s="56"/>
      <c r="MA33" s="56"/>
      <c r="MB33" s="56"/>
      <c r="MC33" s="56"/>
      <c r="MD33" s="56"/>
      <c r="ME33" s="56"/>
      <c r="MF33" s="56"/>
      <c r="MG33" s="56"/>
      <c r="MH33" s="56"/>
      <c r="MI33" s="56"/>
      <c r="MJ33" s="56"/>
      <c r="MK33" s="56"/>
      <c r="ML33" s="56"/>
      <c r="MM33" s="61"/>
      <c r="MN33" s="53">
        <f>データ!AY6</f>
        <v>973.79</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42</v>
      </c>
      <c r="NU33" s="47"/>
      <c r="NV33" s="47"/>
      <c r="NW33" s="47"/>
      <c r="NX33" s="47"/>
      <c r="NY33" s="47"/>
      <c r="NZ33" s="47"/>
      <c r="OA33" s="47"/>
      <c r="OB33" s="47"/>
      <c r="OC33" s="47"/>
      <c r="OD33" s="47"/>
      <c r="OE33" s="50"/>
      <c r="OF33" s="53">
        <f>データ!BF6</f>
        <v>490.39</v>
      </c>
      <c r="OG33" s="56"/>
      <c r="OH33" s="56"/>
      <c r="OI33" s="56"/>
      <c r="OJ33" s="56"/>
      <c r="OK33" s="56"/>
      <c r="OL33" s="56"/>
      <c r="OM33" s="56"/>
      <c r="ON33" s="56"/>
      <c r="OO33" s="56"/>
      <c r="OP33" s="56"/>
      <c r="OQ33" s="56"/>
      <c r="OR33" s="56"/>
      <c r="OS33" s="56"/>
      <c r="OT33" s="56"/>
      <c r="OU33" s="56"/>
      <c r="OV33" s="56"/>
      <c r="OW33" s="56"/>
      <c r="OX33" s="56"/>
      <c r="OY33" s="61"/>
      <c r="OZ33" s="53">
        <f>データ!BG6</f>
        <v>475.44</v>
      </c>
      <c r="PA33" s="56"/>
      <c r="PB33" s="56"/>
      <c r="PC33" s="56"/>
      <c r="PD33" s="56"/>
      <c r="PE33" s="56"/>
      <c r="PF33" s="56"/>
      <c r="PG33" s="56"/>
      <c r="PH33" s="56"/>
      <c r="PI33" s="56"/>
      <c r="PJ33" s="56"/>
      <c r="PK33" s="56"/>
      <c r="PL33" s="56"/>
      <c r="PM33" s="56"/>
      <c r="PN33" s="56"/>
      <c r="PO33" s="56"/>
      <c r="PP33" s="56"/>
      <c r="PQ33" s="56"/>
      <c r="PR33" s="56"/>
      <c r="PS33" s="61"/>
      <c r="PT33" s="53">
        <f>データ!BH6</f>
        <v>413.6</v>
      </c>
      <c r="PU33" s="56"/>
      <c r="PV33" s="56"/>
      <c r="PW33" s="56"/>
      <c r="PX33" s="56"/>
      <c r="PY33" s="56"/>
      <c r="PZ33" s="56"/>
      <c r="QA33" s="56"/>
      <c r="QB33" s="56"/>
      <c r="QC33" s="56"/>
      <c r="QD33" s="56"/>
      <c r="QE33" s="56"/>
      <c r="QF33" s="56"/>
      <c r="QG33" s="56"/>
      <c r="QH33" s="56"/>
      <c r="QI33" s="56"/>
      <c r="QJ33" s="56"/>
      <c r="QK33" s="56"/>
      <c r="QL33" s="56"/>
      <c r="QM33" s="61"/>
      <c r="QN33" s="53">
        <f>データ!BI6</f>
        <v>398.17</v>
      </c>
      <c r="QO33" s="56"/>
      <c r="QP33" s="56"/>
      <c r="QQ33" s="56"/>
      <c r="QR33" s="56"/>
      <c r="QS33" s="56"/>
      <c r="QT33" s="56"/>
      <c r="QU33" s="56"/>
      <c r="QV33" s="56"/>
      <c r="QW33" s="56"/>
      <c r="QX33" s="56"/>
      <c r="QY33" s="56"/>
      <c r="QZ33" s="56"/>
      <c r="RA33" s="56"/>
      <c r="RB33" s="56"/>
      <c r="RC33" s="56"/>
      <c r="RD33" s="56"/>
      <c r="RE33" s="56"/>
      <c r="RF33" s="56"/>
      <c r="RG33" s="61"/>
      <c r="RH33" s="53">
        <f>データ!BJ6</f>
        <v>388.41</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9"/>
      <c r="SN33" s="110"/>
      <c r="SO33" s="110"/>
      <c r="SP33" s="110"/>
      <c r="SQ33" s="110"/>
      <c r="SR33" s="110"/>
      <c r="SS33" s="110"/>
      <c r="ST33" s="110"/>
      <c r="SU33" s="110"/>
      <c r="SV33" s="110"/>
      <c r="SW33" s="110"/>
      <c r="SX33" s="110"/>
      <c r="SY33" s="110"/>
      <c r="SZ33" s="110"/>
      <c r="TA33" s="123"/>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9"/>
      <c r="SN34" s="110"/>
      <c r="SO34" s="110"/>
      <c r="SP34" s="110"/>
      <c r="SQ34" s="110"/>
      <c r="SR34" s="110"/>
      <c r="SS34" s="110"/>
      <c r="ST34" s="110"/>
      <c r="SU34" s="110"/>
      <c r="SV34" s="110"/>
      <c r="SW34" s="110"/>
      <c r="SX34" s="110"/>
      <c r="SY34" s="110"/>
      <c r="SZ34" s="110"/>
      <c r="TA34" s="123"/>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9"/>
      <c r="SN35" s="110"/>
      <c r="SO35" s="110"/>
      <c r="SP35" s="110"/>
      <c r="SQ35" s="110"/>
      <c r="SR35" s="110"/>
      <c r="SS35" s="110"/>
      <c r="ST35" s="110"/>
      <c r="SU35" s="110"/>
      <c r="SV35" s="110"/>
      <c r="SW35" s="110"/>
      <c r="SX35" s="110"/>
      <c r="SY35" s="110"/>
      <c r="SZ35" s="110"/>
      <c r="TA35" s="123"/>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9"/>
      <c r="SN36" s="110"/>
      <c r="SO36" s="110"/>
      <c r="SP36" s="110"/>
      <c r="SQ36" s="110"/>
      <c r="SR36" s="110"/>
      <c r="SS36" s="110"/>
      <c r="ST36" s="110"/>
      <c r="SU36" s="110"/>
      <c r="SV36" s="110"/>
      <c r="SW36" s="110"/>
      <c r="SX36" s="110"/>
      <c r="SY36" s="110"/>
      <c r="SZ36" s="110"/>
      <c r="TA36" s="123"/>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9"/>
      <c r="SN37" s="110"/>
      <c r="SO37" s="110"/>
      <c r="SP37" s="110"/>
      <c r="SQ37" s="110"/>
      <c r="SR37" s="110"/>
      <c r="SS37" s="110"/>
      <c r="ST37" s="110"/>
      <c r="SU37" s="110"/>
      <c r="SV37" s="110"/>
      <c r="SW37" s="110"/>
      <c r="SX37" s="110"/>
      <c r="SY37" s="110"/>
      <c r="SZ37" s="110"/>
      <c r="TA37" s="123"/>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9"/>
      <c r="SN38" s="110"/>
      <c r="SO38" s="110"/>
      <c r="SP38" s="110"/>
      <c r="SQ38" s="110"/>
      <c r="SR38" s="110"/>
      <c r="SS38" s="110"/>
      <c r="ST38" s="110"/>
      <c r="SU38" s="110"/>
      <c r="SV38" s="110"/>
      <c r="SW38" s="110"/>
      <c r="SX38" s="110"/>
      <c r="SY38" s="110"/>
      <c r="SZ38" s="110"/>
      <c r="TA38" s="123"/>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9"/>
      <c r="SN39" s="110"/>
      <c r="SO39" s="110"/>
      <c r="SP39" s="110"/>
      <c r="SQ39" s="110"/>
      <c r="SR39" s="110"/>
      <c r="SS39" s="110"/>
      <c r="ST39" s="110"/>
      <c r="SU39" s="110"/>
      <c r="SV39" s="110"/>
      <c r="SW39" s="110"/>
      <c r="SX39" s="110"/>
      <c r="SY39" s="110"/>
      <c r="SZ39" s="110"/>
      <c r="TA39" s="123"/>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9"/>
      <c r="SN40" s="110"/>
      <c r="SO40" s="110"/>
      <c r="SP40" s="110"/>
      <c r="SQ40" s="110"/>
      <c r="SR40" s="110"/>
      <c r="SS40" s="110"/>
      <c r="ST40" s="110"/>
      <c r="SU40" s="110"/>
      <c r="SV40" s="110"/>
      <c r="SW40" s="110"/>
      <c r="SX40" s="110"/>
      <c r="SY40" s="110"/>
      <c r="SZ40" s="110"/>
      <c r="TA40" s="123"/>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9"/>
      <c r="SN41" s="110"/>
      <c r="SO41" s="110"/>
      <c r="SP41" s="110"/>
      <c r="SQ41" s="110"/>
      <c r="SR41" s="110"/>
      <c r="SS41" s="110"/>
      <c r="ST41" s="110"/>
      <c r="SU41" s="110"/>
      <c r="SV41" s="110"/>
      <c r="SW41" s="110"/>
      <c r="SX41" s="110"/>
      <c r="SY41" s="110"/>
      <c r="SZ41" s="110"/>
      <c r="TA41" s="123"/>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9"/>
      <c r="SN42" s="110"/>
      <c r="SO42" s="110"/>
      <c r="SP42" s="110"/>
      <c r="SQ42" s="110"/>
      <c r="SR42" s="110"/>
      <c r="SS42" s="110"/>
      <c r="ST42" s="110"/>
      <c r="SU42" s="110"/>
      <c r="SV42" s="110"/>
      <c r="SW42" s="110"/>
      <c r="SX42" s="110"/>
      <c r="SY42" s="110"/>
      <c r="SZ42" s="110"/>
      <c r="TA42" s="123"/>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9"/>
      <c r="SN43" s="110"/>
      <c r="SO43" s="110"/>
      <c r="SP43" s="110"/>
      <c r="SQ43" s="110"/>
      <c r="SR43" s="110"/>
      <c r="SS43" s="110"/>
      <c r="ST43" s="110"/>
      <c r="SU43" s="110"/>
      <c r="SV43" s="110"/>
      <c r="SW43" s="110"/>
      <c r="SX43" s="110"/>
      <c r="SY43" s="110"/>
      <c r="SZ43" s="110"/>
      <c r="TA43" s="123"/>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9"/>
      <c r="SN44" s="110"/>
      <c r="SO44" s="110"/>
      <c r="SP44" s="110"/>
      <c r="SQ44" s="110"/>
      <c r="SR44" s="110"/>
      <c r="SS44" s="110"/>
      <c r="ST44" s="110"/>
      <c r="SU44" s="110"/>
      <c r="SV44" s="110"/>
      <c r="SW44" s="110"/>
      <c r="SX44" s="110"/>
      <c r="SY44" s="110"/>
      <c r="SZ44" s="110"/>
      <c r="TA44" s="123"/>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100"/>
      <c r="SN45" s="109"/>
      <c r="SO45" s="109"/>
      <c r="SP45" s="109"/>
      <c r="SQ45" s="109"/>
      <c r="SR45" s="109"/>
      <c r="SS45" s="109"/>
      <c r="ST45" s="109"/>
      <c r="SU45" s="109"/>
      <c r="SV45" s="109"/>
      <c r="SW45" s="109"/>
      <c r="SX45" s="109"/>
      <c r="SY45" s="109"/>
      <c r="SZ45" s="109"/>
      <c r="TA45" s="124"/>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1" t="s">
        <v>43</v>
      </c>
      <c r="SN46" s="111"/>
      <c r="SO46" s="111"/>
      <c r="SP46" s="111"/>
      <c r="SQ46" s="111"/>
      <c r="SR46" s="111"/>
      <c r="SS46" s="111"/>
      <c r="ST46" s="111"/>
      <c r="SU46" s="111"/>
      <c r="SV46" s="111"/>
      <c r="SW46" s="111"/>
      <c r="SX46" s="111"/>
      <c r="SY46" s="111"/>
      <c r="SZ46" s="111"/>
      <c r="TA46" s="125"/>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1"/>
      <c r="SN47" s="111"/>
      <c r="SO47" s="111"/>
      <c r="SP47" s="111"/>
      <c r="SQ47" s="111"/>
      <c r="SR47" s="111"/>
      <c r="SS47" s="111"/>
      <c r="ST47" s="111"/>
      <c r="SU47" s="111"/>
      <c r="SV47" s="111"/>
      <c r="SW47" s="111"/>
      <c r="SX47" s="111"/>
      <c r="SY47" s="111"/>
      <c r="SZ47" s="111"/>
      <c r="TA47" s="125"/>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103</v>
      </c>
      <c r="SN48" s="110"/>
      <c r="SO48" s="110"/>
      <c r="SP48" s="110"/>
      <c r="SQ48" s="110"/>
      <c r="SR48" s="110"/>
      <c r="SS48" s="110"/>
      <c r="ST48" s="110"/>
      <c r="SU48" s="110"/>
      <c r="SV48" s="110"/>
      <c r="SW48" s="110"/>
      <c r="SX48" s="110"/>
      <c r="SY48" s="110"/>
      <c r="SZ48" s="110"/>
      <c r="TA48" s="123"/>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9"/>
      <c r="SN49" s="110"/>
      <c r="SO49" s="110"/>
      <c r="SP49" s="110"/>
      <c r="SQ49" s="110"/>
      <c r="SR49" s="110"/>
      <c r="SS49" s="110"/>
      <c r="ST49" s="110"/>
      <c r="SU49" s="110"/>
      <c r="SV49" s="110"/>
      <c r="SW49" s="110"/>
      <c r="SX49" s="110"/>
      <c r="SY49" s="110"/>
      <c r="SZ49" s="110"/>
      <c r="TA49" s="123"/>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9"/>
      <c r="SN50" s="110"/>
      <c r="SO50" s="110"/>
      <c r="SP50" s="110"/>
      <c r="SQ50" s="110"/>
      <c r="SR50" s="110"/>
      <c r="SS50" s="110"/>
      <c r="ST50" s="110"/>
      <c r="SU50" s="110"/>
      <c r="SV50" s="110"/>
      <c r="SW50" s="110"/>
      <c r="SX50" s="110"/>
      <c r="SY50" s="110"/>
      <c r="SZ50" s="110"/>
      <c r="TA50" s="123"/>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9"/>
      <c r="SN51" s="110"/>
      <c r="SO51" s="110"/>
      <c r="SP51" s="110"/>
      <c r="SQ51" s="110"/>
      <c r="SR51" s="110"/>
      <c r="SS51" s="110"/>
      <c r="ST51" s="110"/>
      <c r="SU51" s="110"/>
      <c r="SV51" s="110"/>
      <c r="SW51" s="110"/>
      <c r="SX51" s="110"/>
      <c r="SY51" s="110"/>
      <c r="SZ51" s="110"/>
      <c r="TA51" s="123"/>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9"/>
      <c r="SN52" s="110"/>
      <c r="SO52" s="110"/>
      <c r="SP52" s="110"/>
      <c r="SQ52" s="110"/>
      <c r="SR52" s="110"/>
      <c r="SS52" s="110"/>
      <c r="ST52" s="110"/>
      <c r="SU52" s="110"/>
      <c r="SV52" s="110"/>
      <c r="SW52" s="110"/>
      <c r="SX52" s="110"/>
      <c r="SY52" s="110"/>
      <c r="SZ52" s="110"/>
      <c r="TA52" s="123"/>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9"/>
      <c r="SN53" s="110"/>
      <c r="SO53" s="110"/>
      <c r="SP53" s="110"/>
      <c r="SQ53" s="110"/>
      <c r="SR53" s="110"/>
      <c r="SS53" s="110"/>
      <c r="ST53" s="110"/>
      <c r="SU53" s="110"/>
      <c r="SV53" s="110"/>
      <c r="SW53" s="110"/>
      <c r="SX53" s="110"/>
      <c r="SY53" s="110"/>
      <c r="SZ53" s="110"/>
      <c r="TA53" s="123"/>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9"/>
      <c r="SN54" s="110"/>
      <c r="SO54" s="110"/>
      <c r="SP54" s="110"/>
      <c r="SQ54" s="110"/>
      <c r="SR54" s="110"/>
      <c r="SS54" s="110"/>
      <c r="ST54" s="110"/>
      <c r="SU54" s="110"/>
      <c r="SV54" s="110"/>
      <c r="SW54" s="110"/>
      <c r="SX54" s="110"/>
      <c r="SY54" s="110"/>
      <c r="SZ54" s="110"/>
      <c r="TA54" s="123"/>
    </row>
    <row r="55" spans="1:521" ht="13.5" customHeight="1">
      <c r="A55" s="2"/>
      <c r="B55" s="13"/>
      <c r="C55" s="2"/>
      <c r="D55" s="2"/>
      <c r="E55" s="2"/>
      <c r="F55" s="2"/>
      <c r="G55" s="2"/>
      <c r="H55" s="2"/>
      <c r="I55" s="2"/>
      <c r="J55" s="31"/>
      <c r="K55" s="2"/>
      <c r="L55" s="44" t="s">
        <v>20</v>
      </c>
      <c r="M55" s="47"/>
      <c r="N55" s="47"/>
      <c r="O55" s="47"/>
      <c r="P55" s="47"/>
      <c r="Q55" s="47"/>
      <c r="R55" s="47"/>
      <c r="S55" s="47"/>
      <c r="T55" s="47"/>
      <c r="U55" s="47"/>
      <c r="V55" s="47"/>
      <c r="W55" s="50"/>
      <c r="X55" s="53">
        <f>データ!BL6</f>
        <v>117.41</v>
      </c>
      <c r="Y55" s="56"/>
      <c r="Z55" s="56"/>
      <c r="AA55" s="56"/>
      <c r="AB55" s="56"/>
      <c r="AC55" s="56"/>
      <c r="AD55" s="56"/>
      <c r="AE55" s="56"/>
      <c r="AF55" s="56"/>
      <c r="AG55" s="56"/>
      <c r="AH55" s="56"/>
      <c r="AI55" s="56"/>
      <c r="AJ55" s="56"/>
      <c r="AK55" s="56"/>
      <c r="AL55" s="56"/>
      <c r="AM55" s="56"/>
      <c r="AN55" s="56"/>
      <c r="AO55" s="56"/>
      <c r="AP55" s="56"/>
      <c r="AQ55" s="61"/>
      <c r="AR55" s="53">
        <f>データ!BM6</f>
        <v>120.43</v>
      </c>
      <c r="AS55" s="56"/>
      <c r="AT55" s="56"/>
      <c r="AU55" s="56"/>
      <c r="AV55" s="56"/>
      <c r="AW55" s="56"/>
      <c r="AX55" s="56"/>
      <c r="AY55" s="56"/>
      <c r="AZ55" s="56"/>
      <c r="BA55" s="56"/>
      <c r="BB55" s="56"/>
      <c r="BC55" s="56"/>
      <c r="BD55" s="56"/>
      <c r="BE55" s="56"/>
      <c r="BF55" s="56"/>
      <c r="BG55" s="56"/>
      <c r="BH55" s="56"/>
      <c r="BI55" s="56"/>
      <c r="BJ55" s="56"/>
      <c r="BK55" s="61"/>
      <c r="BL55" s="53">
        <f>データ!BN6</f>
        <v>122.41</v>
      </c>
      <c r="BM55" s="56"/>
      <c r="BN55" s="56"/>
      <c r="BO55" s="56"/>
      <c r="BP55" s="56"/>
      <c r="BQ55" s="56"/>
      <c r="BR55" s="56"/>
      <c r="BS55" s="56"/>
      <c r="BT55" s="56"/>
      <c r="BU55" s="56"/>
      <c r="BV55" s="56"/>
      <c r="BW55" s="56"/>
      <c r="BX55" s="56"/>
      <c r="BY55" s="56"/>
      <c r="BZ55" s="56"/>
      <c r="CA55" s="56"/>
      <c r="CB55" s="56"/>
      <c r="CC55" s="56"/>
      <c r="CD55" s="56"/>
      <c r="CE55" s="61"/>
      <c r="CF55" s="53">
        <f>データ!BO6</f>
        <v>128.13</v>
      </c>
      <c r="CG55" s="56"/>
      <c r="CH55" s="56"/>
      <c r="CI55" s="56"/>
      <c r="CJ55" s="56"/>
      <c r="CK55" s="56"/>
      <c r="CL55" s="56"/>
      <c r="CM55" s="56"/>
      <c r="CN55" s="56"/>
      <c r="CO55" s="56"/>
      <c r="CP55" s="56"/>
      <c r="CQ55" s="56"/>
      <c r="CR55" s="56"/>
      <c r="CS55" s="56"/>
      <c r="CT55" s="56"/>
      <c r="CU55" s="56"/>
      <c r="CV55" s="56"/>
      <c r="CW55" s="56"/>
      <c r="CX55" s="56"/>
      <c r="CY55" s="61"/>
      <c r="CZ55" s="53">
        <f>データ!BP6</f>
        <v>110.93</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20</v>
      </c>
      <c r="EG55" s="47"/>
      <c r="EH55" s="47"/>
      <c r="EI55" s="47"/>
      <c r="EJ55" s="47"/>
      <c r="EK55" s="47"/>
      <c r="EL55" s="47"/>
      <c r="EM55" s="47"/>
      <c r="EN55" s="47"/>
      <c r="EO55" s="47"/>
      <c r="EP55" s="47"/>
      <c r="EQ55" s="50"/>
      <c r="ER55" s="53">
        <f>データ!BW6</f>
        <v>54.52</v>
      </c>
      <c r="ES55" s="56"/>
      <c r="ET55" s="56"/>
      <c r="EU55" s="56"/>
      <c r="EV55" s="56"/>
      <c r="EW55" s="56"/>
      <c r="EX55" s="56"/>
      <c r="EY55" s="56"/>
      <c r="EZ55" s="56"/>
      <c r="FA55" s="56"/>
      <c r="FB55" s="56"/>
      <c r="FC55" s="56"/>
      <c r="FD55" s="56"/>
      <c r="FE55" s="56"/>
      <c r="FF55" s="56"/>
      <c r="FG55" s="56"/>
      <c r="FH55" s="56"/>
      <c r="FI55" s="56"/>
      <c r="FJ55" s="56"/>
      <c r="FK55" s="61"/>
      <c r="FL55" s="53">
        <f>データ!BX6</f>
        <v>52.79</v>
      </c>
      <c r="FM55" s="56"/>
      <c r="FN55" s="56"/>
      <c r="FO55" s="56"/>
      <c r="FP55" s="56"/>
      <c r="FQ55" s="56"/>
      <c r="FR55" s="56"/>
      <c r="FS55" s="56"/>
      <c r="FT55" s="56"/>
      <c r="FU55" s="56"/>
      <c r="FV55" s="56"/>
      <c r="FW55" s="56"/>
      <c r="FX55" s="56"/>
      <c r="FY55" s="56"/>
      <c r="FZ55" s="56"/>
      <c r="GA55" s="56"/>
      <c r="GB55" s="56"/>
      <c r="GC55" s="56"/>
      <c r="GD55" s="56"/>
      <c r="GE55" s="61"/>
      <c r="GF55" s="53">
        <f>データ!BY6</f>
        <v>52.18</v>
      </c>
      <c r="GG55" s="56"/>
      <c r="GH55" s="56"/>
      <c r="GI55" s="56"/>
      <c r="GJ55" s="56"/>
      <c r="GK55" s="56"/>
      <c r="GL55" s="56"/>
      <c r="GM55" s="56"/>
      <c r="GN55" s="56"/>
      <c r="GO55" s="56"/>
      <c r="GP55" s="56"/>
      <c r="GQ55" s="56"/>
      <c r="GR55" s="56"/>
      <c r="GS55" s="56"/>
      <c r="GT55" s="56"/>
      <c r="GU55" s="56"/>
      <c r="GV55" s="56"/>
      <c r="GW55" s="56"/>
      <c r="GX55" s="56"/>
      <c r="GY55" s="61"/>
      <c r="GZ55" s="53">
        <f>データ!BZ6</f>
        <v>49.88</v>
      </c>
      <c r="HA55" s="56"/>
      <c r="HB55" s="56"/>
      <c r="HC55" s="56"/>
      <c r="HD55" s="56"/>
      <c r="HE55" s="56"/>
      <c r="HF55" s="56"/>
      <c r="HG55" s="56"/>
      <c r="HH55" s="56"/>
      <c r="HI55" s="56"/>
      <c r="HJ55" s="56"/>
      <c r="HK55" s="56"/>
      <c r="HL55" s="56"/>
      <c r="HM55" s="56"/>
      <c r="HN55" s="56"/>
      <c r="HO55" s="56"/>
      <c r="HP55" s="56"/>
      <c r="HQ55" s="56"/>
      <c r="HR55" s="56"/>
      <c r="HS55" s="61"/>
      <c r="HT55" s="53">
        <f>データ!CA6</f>
        <v>57.77</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20</v>
      </c>
      <c r="JA55" s="47"/>
      <c r="JB55" s="47"/>
      <c r="JC55" s="47"/>
      <c r="JD55" s="47"/>
      <c r="JE55" s="47"/>
      <c r="JF55" s="47"/>
      <c r="JG55" s="47"/>
      <c r="JH55" s="47"/>
      <c r="JI55" s="47"/>
      <c r="JJ55" s="47"/>
      <c r="JK55" s="50"/>
      <c r="JL55" s="53">
        <f>データ!CH6</f>
        <v>24.6</v>
      </c>
      <c r="JM55" s="56"/>
      <c r="JN55" s="56"/>
      <c r="JO55" s="56"/>
      <c r="JP55" s="56"/>
      <c r="JQ55" s="56"/>
      <c r="JR55" s="56"/>
      <c r="JS55" s="56"/>
      <c r="JT55" s="56"/>
      <c r="JU55" s="56"/>
      <c r="JV55" s="56"/>
      <c r="JW55" s="56"/>
      <c r="JX55" s="56"/>
      <c r="JY55" s="56"/>
      <c r="JZ55" s="56"/>
      <c r="KA55" s="56"/>
      <c r="KB55" s="56"/>
      <c r="KC55" s="56"/>
      <c r="KD55" s="56"/>
      <c r="KE55" s="61"/>
      <c r="KF55" s="53">
        <f>データ!CI6</f>
        <v>26.13</v>
      </c>
      <c r="KG55" s="56"/>
      <c r="KH55" s="56"/>
      <c r="KI55" s="56"/>
      <c r="KJ55" s="56"/>
      <c r="KK55" s="56"/>
      <c r="KL55" s="56"/>
      <c r="KM55" s="56"/>
      <c r="KN55" s="56"/>
      <c r="KO55" s="56"/>
      <c r="KP55" s="56"/>
      <c r="KQ55" s="56"/>
      <c r="KR55" s="56"/>
      <c r="KS55" s="56"/>
      <c r="KT55" s="56"/>
      <c r="KU55" s="56"/>
      <c r="KV55" s="56"/>
      <c r="KW55" s="56"/>
      <c r="KX55" s="56"/>
      <c r="KY55" s="61"/>
      <c r="KZ55" s="53">
        <f>データ!CJ6</f>
        <v>23.47</v>
      </c>
      <c r="LA55" s="56"/>
      <c r="LB55" s="56"/>
      <c r="LC55" s="56"/>
      <c r="LD55" s="56"/>
      <c r="LE55" s="56"/>
      <c r="LF55" s="56"/>
      <c r="LG55" s="56"/>
      <c r="LH55" s="56"/>
      <c r="LI55" s="56"/>
      <c r="LJ55" s="56"/>
      <c r="LK55" s="56"/>
      <c r="LL55" s="56"/>
      <c r="LM55" s="56"/>
      <c r="LN55" s="56"/>
      <c r="LO55" s="56"/>
      <c r="LP55" s="56"/>
      <c r="LQ55" s="56"/>
      <c r="LR55" s="56"/>
      <c r="LS55" s="61"/>
      <c r="LT55" s="53">
        <f>データ!CK6</f>
        <v>26.2</v>
      </c>
      <c r="LU55" s="56"/>
      <c r="LV55" s="56"/>
      <c r="LW55" s="56"/>
      <c r="LX55" s="56"/>
      <c r="LY55" s="56"/>
      <c r="LZ55" s="56"/>
      <c r="MA55" s="56"/>
      <c r="MB55" s="56"/>
      <c r="MC55" s="56"/>
      <c r="MD55" s="56"/>
      <c r="ME55" s="56"/>
      <c r="MF55" s="56"/>
      <c r="MG55" s="56"/>
      <c r="MH55" s="56"/>
      <c r="MI55" s="56"/>
      <c r="MJ55" s="56"/>
      <c r="MK55" s="56"/>
      <c r="ML55" s="56"/>
      <c r="MM55" s="61"/>
      <c r="MN55" s="53">
        <f>データ!CL6</f>
        <v>23.67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20</v>
      </c>
      <c r="NU55" s="47"/>
      <c r="NV55" s="47"/>
      <c r="NW55" s="47"/>
      <c r="NX55" s="47"/>
      <c r="NY55" s="47"/>
      <c r="NZ55" s="47"/>
      <c r="OA55" s="47"/>
      <c r="OB55" s="47"/>
      <c r="OC55" s="47"/>
      <c r="OD55" s="47"/>
      <c r="OE55" s="50"/>
      <c r="OF55" s="53">
        <f>データ!CS6</f>
        <v>76.67</v>
      </c>
      <c r="OG55" s="56"/>
      <c r="OH55" s="56"/>
      <c r="OI55" s="56"/>
      <c r="OJ55" s="56"/>
      <c r="OK55" s="56"/>
      <c r="OL55" s="56"/>
      <c r="OM55" s="56"/>
      <c r="ON55" s="56"/>
      <c r="OO55" s="56"/>
      <c r="OP55" s="56"/>
      <c r="OQ55" s="56"/>
      <c r="OR55" s="56"/>
      <c r="OS55" s="56"/>
      <c r="OT55" s="56"/>
      <c r="OU55" s="56"/>
      <c r="OV55" s="56"/>
      <c r="OW55" s="56"/>
      <c r="OX55" s="56"/>
      <c r="OY55" s="61"/>
      <c r="OZ55" s="53">
        <f>データ!CT6</f>
        <v>76.67</v>
      </c>
      <c r="PA55" s="56"/>
      <c r="PB55" s="56"/>
      <c r="PC55" s="56"/>
      <c r="PD55" s="56"/>
      <c r="PE55" s="56"/>
      <c r="PF55" s="56"/>
      <c r="PG55" s="56"/>
      <c r="PH55" s="56"/>
      <c r="PI55" s="56"/>
      <c r="PJ55" s="56"/>
      <c r="PK55" s="56"/>
      <c r="PL55" s="56"/>
      <c r="PM55" s="56"/>
      <c r="PN55" s="56"/>
      <c r="PO55" s="56"/>
      <c r="PP55" s="56"/>
      <c r="PQ55" s="56"/>
      <c r="PR55" s="56"/>
      <c r="PS55" s="61"/>
      <c r="PT55" s="53">
        <f>データ!CU6</f>
        <v>76.67</v>
      </c>
      <c r="PU55" s="56"/>
      <c r="PV55" s="56"/>
      <c r="PW55" s="56"/>
      <c r="PX55" s="56"/>
      <c r="PY55" s="56"/>
      <c r="PZ55" s="56"/>
      <c r="QA55" s="56"/>
      <c r="QB55" s="56"/>
      <c r="QC55" s="56"/>
      <c r="QD55" s="56"/>
      <c r="QE55" s="56"/>
      <c r="QF55" s="56"/>
      <c r="QG55" s="56"/>
      <c r="QH55" s="56"/>
      <c r="QI55" s="56"/>
      <c r="QJ55" s="56"/>
      <c r="QK55" s="56"/>
      <c r="QL55" s="56"/>
      <c r="QM55" s="61"/>
      <c r="QN55" s="53">
        <f>データ!CV6</f>
        <v>76.67</v>
      </c>
      <c r="QO55" s="56"/>
      <c r="QP55" s="56"/>
      <c r="QQ55" s="56"/>
      <c r="QR55" s="56"/>
      <c r="QS55" s="56"/>
      <c r="QT55" s="56"/>
      <c r="QU55" s="56"/>
      <c r="QV55" s="56"/>
      <c r="QW55" s="56"/>
      <c r="QX55" s="56"/>
      <c r="QY55" s="56"/>
      <c r="QZ55" s="56"/>
      <c r="RA55" s="56"/>
      <c r="RB55" s="56"/>
      <c r="RC55" s="56"/>
      <c r="RD55" s="56"/>
      <c r="RE55" s="56"/>
      <c r="RF55" s="56"/>
      <c r="RG55" s="61"/>
      <c r="RH55" s="53">
        <f>データ!CW6</f>
        <v>76.67</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9"/>
      <c r="SN55" s="110"/>
      <c r="SO55" s="110"/>
      <c r="SP55" s="110"/>
      <c r="SQ55" s="110"/>
      <c r="SR55" s="110"/>
      <c r="SS55" s="110"/>
      <c r="ST55" s="110"/>
      <c r="SU55" s="110"/>
      <c r="SV55" s="110"/>
      <c r="SW55" s="110"/>
      <c r="SX55" s="110"/>
      <c r="SY55" s="110"/>
      <c r="SZ55" s="110"/>
      <c r="TA55" s="123"/>
    </row>
    <row r="56" spans="1:521" ht="13.5" customHeight="1">
      <c r="A56" s="2"/>
      <c r="B56" s="13"/>
      <c r="C56" s="2"/>
      <c r="D56" s="2"/>
      <c r="E56" s="2"/>
      <c r="F56" s="2"/>
      <c r="G56" s="2"/>
      <c r="H56" s="2"/>
      <c r="I56" s="2"/>
      <c r="J56" s="31"/>
      <c r="K56" s="2"/>
      <c r="L56" s="44" t="s">
        <v>42</v>
      </c>
      <c r="M56" s="47"/>
      <c r="N56" s="47"/>
      <c r="O56" s="47"/>
      <c r="P56" s="47"/>
      <c r="Q56" s="47"/>
      <c r="R56" s="47"/>
      <c r="S56" s="47"/>
      <c r="T56" s="47"/>
      <c r="U56" s="47"/>
      <c r="V56" s="47"/>
      <c r="W56" s="50"/>
      <c r="X56" s="53">
        <f>データ!BQ6</f>
        <v>90.8</v>
      </c>
      <c r="Y56" s="56"/>
      <c r="Z56" s="56"/>
      <c r="AA56" s="56"/>
      <c r="AB56" s="56"/>
      <c r="AC56" s="56"/>
      <c r="AD56" s="56"/>
      <c r="AE56" s="56"/>
      <c r="AF56" s="56"/>
      <c r="AG56" s="56"/>
      <c r="AH56" s="56"/>
      <c r="AI56" s="56"/>
      <c r="AJ56" s="56"/>
      <c r="AK56" s="56"/>
      <c r="AL56" s="56"/>
      <c r="AM56" s="56"/>
      <c r="AN56" s="56"/>
      <c r="AO56" s="56"/>
      <c r="AP56" s="56"/>
      <c r="AQ56" s="61"/>
      <c r="AR56" s="53">
        <f>データ!BR6</f>
        <v>93.49</v>
      </c>
      <c r="AS56" s="56"/>
      <c r="AT56" s="56"/>
      <c r="AU56" s="56"/>
      <c r="AV56" s="56"/>
      <c r="AW56" s="56"/>
      <c r="AX56" s="56"/>
      <c r="AY56" s="56"/>
      <c r="AZ56" s="56"/>
      <c r="BA56" s="56"/>
      <c r="BB56" s="56"/>
      <c r="BC56" s="56"/>
      <c r="BD56" s="56"/>
      <c r="BE56" s="56"/>
      <c r="BF56" s="56"/>
      <c r="BG56" s="56"/>
      <c r="BH56" s="56"/>
      <c r="BI56" s="56"/>
      <c r="BJ56" s="56"/>
      <c r="BK56" s="61"/>
      <c r="BL56" s="53">
        <f>データ!BS6</f>
        <v>94.77</v>
      </c>
      <c r="BM56" s="56"/>
      <c r="BN56" s="56"/>
      <c r="BO56" s="56"/>
      <c r="BP56" s="56"/>
      <c r="BQ56" s="56"/>
      <c r="BR56" s="56"/>
      <c r="BS56" s="56"/>
      <c r="BT56" s="56"/>
      <c r="BU56" s="56"/>
      <c r="BV56" s="56"/>
      <c r="BW56" s="56"/>
      <c r="BX56" s="56"/>
      <c r="BY56" s="56"/>
      <c r="BZ56" s="56"/>
      <c r="CA56" s="56"/>
      <c r="CB56" s="56"/>
      <c r="CC56" s="56"/>
      <c r="CD56" s="56"/>
      <c r="CE56" s="61"/>
      <c r="CF56" s="53">
        <f>データ!BT6</f>
        <v>89.59</v>
      </c>
      <c r="CG56" s="56"/>
      <c r="CH56" s="56"/>
      <c r="CI56" s="56"/>
      <c r="CJ56" s="56"/>
      <c r="CK56" s="56"/>
      <c r="CL56" s="56"/>
      <c r="CM56" s="56"/>
      <c r="CN56" s="56"/>
      <c r="CO56" s="56"/>
      <c r="CP56" s="56"/>
      <c r="CQ56" s="56"/>
      <c r="CR56" s="56"/>
      <c r="CS56" s="56"/>
      <c r="CT56" s="56"/>
      <c r="CU56" s="56"/>
      <c r="CV56" s="56"/>
      <c r="CW56" s="56"/>
      <c r="CX56" s="56"/>
      <c r="CY56" s="61"/>
      <c r="CZ56" s="53">
        <f>データ!BU6</f>
        <v>88.44</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42</v>
      </c>
      <c r="EG56" s="47"/>
      <c r="EH56" s="47"/>
      <c r="EI56" s="47"/>
      <c r="EJ56" s="47"/>
      <c r="EK56" s="47"/>
      <c r="EL56" s="47"/>
      <c r="EM56" s="47"/>
      <c r="EN56" s="47"/>
      <c r="EO56" s="47"/>
      <c r="EP56" s="47"/>
      <c r="EQ56" s="50"/>
      <c r="ER56" s="53">
        <f>データ!CB6</f>
        <v>50.56</v>
      </c>
      <c r="ES56" s="56"/>
      <c r="ET56" s="56"/>
      <c r="EU56" s="56"/>
      <c r="EV56" s="56"/>
      <c r="EW56" s="56"/>
      <c r="EX56" s="56"/>
      <c r="EY56" s="56"/>
      <c r="EZ56" s="56"/>
      <c r="FA56" s="56"/>
      <c r="FB56" s="56"/>
      <c r="FC56" s="56"/>
      <c r="FD56" s="56"/>
      <c r="FE56" s="56"/>
      <c r="FF56" s="56"/>
      <c r="FG56" s="56"/>
      <c r="FH56" s="56"/>
      <c r="FI56" s="56"/>
      <c r="FJ56" s="56"/>
      <c r="FK56" s="61"/>
      <c r="FL56" s="53">
        <f>データ!CC6</f>
        <v>49.4</v>
      </c>
      <c r="FM56" s="56"/>
      <c r="FN56" s="56"/>
      <c r="FO56" s="56"/>
      <c r="FP56" s="56"/>
      <c r="FQ56" s="56"/>
      <c r="FR56" s="56"/>
      <c r="FS56" s="56"/>
      <c r="FT56" s="56"/>
      <c r="FU56" s="56"/>
      <c r="FV56" s="56"/>
      <c r="FW56" s="56"/>
      <c r="FX56" s="56"/>
      <c r="FY56" s="56"/>
      <c r="FZ56" s="56"/>
      <c r="GA56" s="56"/>
      <c r="GB56" s="56"/>
      <c r="GC56" s="56"/>
      <c r="GD56" s="56"/>
      <c r="GE56" s="61"/>
      <c r="GF56" s="53">
        <f>データ!CD6</f>
        <v>49.51</v>
      </c>
      <c r="GG56" s="56"/>
      <c r="GH56" s="56"/>
      <c r="GI56" s="56"/>
      <c r="GJ56" s="56"/>
      <c r="GK56" s="56"/>
      <c r="GL56" s="56"/>
      <c r="GM56" s="56"/>
      <c r="GN56" s="56"/>
      <c r="GO56" s="56"/>
      <c r="GP56" s="56"/>
      <c r="GQ56" s="56"/>
      <c r="GR56" s="56"/>
      <c r="GS56" s="56"/>
      <c r="GT56" s="56"/>
      <c r="GU56" s="56"/>
      <c r="GV56" s="56"/>
      <c r="GW56" s="56"/>
      <c r="GX56" s="56"/>
      <c r="GY56" s="61"/>
      <c r="GZ56" s="53">
        <f>データ!CE6</f>
        <v>52.49</v>
      </c>
      <c r="HA56" s="56"/>
      <c r="HB56" s="56"/>
      <c r="HC56" s="56"/>
      <c r="HD56" s="56"/>
      <c r="HE56" s="56"/>
      <c r="HF56" s="56"/>
      <c r="HG56" s="56"/>
      <c r="HH56" s="56"/>
      <c r="HI56" s="56"/>
      <c r="HJ56" s="56"/>
      <c r="HK56" s="56"/>
      <c r="HL56" s="56"/>
      <c r="HM56" s="56"/>
      <c r="HN56" s="56"/>
      <c r="HO56" s="56"/>
      <c r="HP56" s="56"/>
      <c r="HQ56" s="56"/>
      <c r="HR56" s="56"/>
      <c r="HS56" s="61"/>
      <c r="HT56" s="53">
        <f>データ!CF6</f>
        <v>51.61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42</v>
      </c>
      <c r="JA56" s="47"/>
      <c r="JB56" s="47"/>
      <c r="JC56" s="47"/>
      <c r="JD56" s="47"/>
      <c r="JE56" s="47"/>
      <c r="JF56" s="47"/>
      <c r="JG56" s="47"/>
      <c r="JH56" s="47"/>
      <c r="JI56" s="47"/>
      <c r="JJ56" s="47"/>
      <c r="JK56" s="50"/>
      <c r="JL56" s="53">
        <f>データ!CM6</f>
        <v>34.19</v>
      </c>
      <c r="JM56" s="56"/>
      <c r="JN56" s="56"/>
      <c r="JO56" s="56"/>
      <c r="JP56" s="56"/>
      <c r="JQ56" s="56"/>
      <c r="JR56" s="56"/>
      <c r="JS56" s="56"/>
      <c r="JT56" s="56"/>
      <c r="JU56" s="56"/>
      <c r="JV56" s="56"/>
      <c r="JW56" s="56"/>
      <c r="JX56" s="56"/>
      <c r="JY56" s="56"/>
      <c r="JZ56" s="56"/>
      <c r="KA56" s="56"/>
      <c r="KB56" s="56"/>
      <c r="KC56" s="56"/>
      <c r="KD56" s="56"/>
      <c r="KE56" s="61"/>
      <c r="KF56" s="53">
        <f>データ!CN6</f>
        <v>36.65</v>
      </c>
      <c r="KG56" s="56"/>
      <c r="KH56" s="56"/>
      <c r="KI56" s="56"/>
      <c r="KJ56" s="56"/>
      <c r="KK56" s="56"/>
      <c r="KL56" s="56"/>
      <c r="KM56" s="56"/>
      <c r="KN56" s="56"/>
      <c r="KO56" s="56"/>
      <c r="KP56" s="56"/>
      <c r="KQ56" s="56"/>
      <c r="KR56" s="56"/>
      <c r="KS56" s="56"/>
      <c r="KT56" s="56"/>
      <c r="KU56" s="56"/>
      <c r="KV56" s="56"/>
      <c r="KW56" s="56"/>
      <c r="KX56" s="56"/>
      <c r="KY56" s="61"/>
      <c r="KZ56" s="53">
        <f>データ!CO6</f>
        <v>33.29</v>
      </c>
      <c r="LA56" s="56"/>
      <c r="LB56" s="56"/>
      <c r="LC56" s="56"/>
      <c r="LD56" s="56"/>
      <c r="LE56" s="56"/>
      <c r="LF56" s="56"/>
      <c r="LG56" s="56"/>
      <c r="LH56" s="56"/>
      <c r="LI56" s="56"/>
      <c r="LJ56" s="56"/>
      <c r="LK56" s="56"/>
      <c r="LL56" s="56"/>
      <c r="LM56" s="56"/>
      <c r="LN56" s="56"/>
      <c r="LO56" s="56"/>
      <c r="LP56" s="56"/>
      <c r="LQ56" s="56"/>
      <c r="LR56" s="56"/>
      <c r="LS56" s="61"/>
      <c r="LT56" s="53">
        <f>データ!CP6</f>
        <v>31.77</v>
      </c>
      <c r="LU56" s="56"/>
      <c r="LV56" s="56"/>
      <c r="LW56" s="56"/>
      <c r="LX56" s="56"/>
      <c r="LY56" s="56"/>
      <c r="LZ56" s="56"/>
      <c r="MA56" s="56"/>
      <c r="MB56" s="56"/>
      <c r="MC56" s="56"/>
      <c r="MD56" s="56"/>
      <c r="ME56" s="56"/>
      <c r="MF56" s="56"/>
      <c r="MG56" s="56"/>
      <c r="MH56" s="56"/>
      <c r="MI56" s="56"/>
      <c r="MJ56" s="56"/>
      <c r="MK56" s="56"/>
      <c r="ML56" s="56"/>
      <c r="MM56" s="61"/>
      <c r="MN56" s="53">
        <f>データ!CQ6</f>
        <v>33.729999999999997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42</v>
      </c>
      <c r="NU56" s="47"/>
      <c r="NV56" s="47"/>
      <c r="NW56" s="47"/>
      <c r="NX56" s="47"/>
      <c r="NY56" s="47"/>
      <c r="NZ56" s="47"/>
      <c r="OA56" s="47"/>
      <c r="OB56" s="47"/>
      <c r="OC56" s="47"/>
      <c r="OD56" s="47"/>
      <c r="OE56" s="50"/>
      <c r="OF56" s="53">
        <f>データ!CX6</f>
        <v>49.05</v>
      </c>
      <c r="OG56" s="56"/>
      <c r="OH56" s="56"/>
      <c r="OI56" s="56"/>
      <c r="OJ56" s="56"/>
      <c r="OK56" s="56"/>
      <c r="OL56" s="56"/>
      <c r="OM56" s="56"/>
      <c r="ON56" s="56"/>
      <c r="OO56" s="56"/>
      <c r="OP56" s="56"/>
      <c r="OQ56" s="56"/>
      <c r="OR56" s="56"/>
      <c r="OS56" s="56"/>
      <c r="OT56" s="56"/>
      <c r="OU56" s="56"/>
      <c r="OV56" s="56"/>
      <c r="OW56" s="56"/>
      <c r="OX56" s="56"/>
      <c r="OY56" s="61"/>
      <c r="OZ56" s="53">
        <f>データ!CY6</f>
        <v>50.94</v>
      </c>
      <c r="PA56" s="56"/>
      <c r="PB56" s="56"/>
      <c r="PC56" s="56"/>
      <c r="PD56" s="56"/>
      <c r="PE56" s="56"/>
      <c r="PF56" s="56"/>
      <c r="PG56" s="56"/>
      <c r="PH56" s="56"/>
      <c r="PI56" s="56"/>
      <c r="PJ56" s="56"/>
      <c r="PK56" s="56"/>
      <c r="PL56" s="56"/>
      <c r="PM56" s="56"/>
      <c r="PN56" s="56"/>
      <c r="PO56" s="56"/>
      <c r="PP56" s="56"/>
      <c r="PQ56" s="56"/>
      <c r="PR56" s="56"/>
      <c r="PS56" s="61"/>
      <c r="PT56" s="53">
        <f>データ!CZ6</f>
        <v>49.76</v>
      </c>
      <c r="PU56" s="56"/>
      <c r="PV56" s="56"/>
      <c r="PW56" s="56"/>
      <c r="PX56" s="56"/>
      <c r="PY56" s="56"/>
      <c r="PZ56" s="56"/>
      <c r="QA56" s="56"/>
      <c r="QB56" s="56"/>
      <c r="QC56" s="56"/>
      <c r="QD56" s="56"/>
      <c r="QE56" s="56"/>
      <c r="QF56" s="56"/>
      <c r="QG56" s="56"/>
      <c r="QH56" s="56"/>
      <c r="QI56" s="56"/>
      <c r="QJ56" s="56"/>
      <c r="QK56" s="56"/>
      <c r="QL56" s="56"/>
      <c r="QM56" s="61"/>
      <c r="QN56" s="53">
        <f>データ!DA6</f>
        <v>49.18</v>
      </c>
      <c r="QO56" s="56"/>
      <c r="QP56" s="56"/>
      <c r="QQ56" s="56"/>
      <c r="QR56" s="56"/>
      <c r="QS56" s="56"/>
      <c r="QT56" s="56"/>
      <c r="QU56" s="56"/>
      <c r="QV56" s="56"/>
      <c r="QW56" s="56"/>
      <c r="QX56" s="56"/>
      <c r="QY56" s="56"/>
      <c r="QZ56" s="56"/>
      <c r="RA56" s="56"/>
      <c r="RB56" s="56"/>
      <c r="RC56" s="56"/>
      <c r="RD56" s="56"/>
      <c r="RE56" s="56"/>
      <c r="RF56" s="56"/>
      <c r="RG56" s="61"/>
      <c r="RH56" s="53">
        <f>データ!DB6</f>
        <v>52.48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9"/>
      <c r="SN56" s="110"/>
      <c r="SO56" s="110"/>
      <c r="SP56" s="110"/>
      <c r="SQ56" s="110"/>
      <c r="SR56" s="110"/>
      <c r="SS56" s="110"/>
      <c r="ST56" s="110"/>
      <c r="SU56" s="110"/>
      <c r="SV56" s="110"/>
      <c r="SW56" s="110"/>
      <c r="SX56" s="110"/>
      <c r="SY56" s="110"/>
      <c r="SZ56" s="110"/>
      <c r="TA56" s="123"/>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9"/>
      <c r="SN57" s="110"/>
      <c r="SO57" s="110"/>
      <c r="SP57" s="110"/>
      <c r="SQ57" s="110"/>
      <c r="SR57" s="110"/>
      <c r="SS57" s="110"/>
      <c r="ST57" s="110"/>
      <c r="SU57" s="110"/>
      <c r="SV57" s="110"/>
      <c r="SW57" s="110"/>
      <c r="SX57" s="110"/>
      <c r="SY57" s="110"/>
      <c r="SZ57" s="110"/>
      <c r="TA57" s="123"/>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9"/>
      <c r="SN58" s="110"/>
      <c r="SO58" s="110"/>
      <c r="SP58" s="110"/>
      <c r="SQ58" s="110"/>
      <c r="SR58" s="110"/>
      <c r="SS58" s="110"/>
      <c r="ST58" s="110"/>
      <c r="SU58" s="110"/>
      <c r="SV58" s="110"/>
      <c r="SW58" s="110"/>
      <c r="SX58" s="110"/>
      <c r="SY58" s="110"/>
      <c r="SZ58" s="110"/>
      <c r="TA58" s="123"/>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9"/>
      <c r="SN59" s="110"/>
      <c r="SO59" s="110"/>
      <c r="SP59" s="110"/>
      <c r="SQ59" s="110"/>
      <c r="SR59" s="110"/>
      <c r="SS59" s="110"/>
      <c r="ST59" s="110"/>
      <c r="SU59" s="110"/>
      <c r="SV59" s="110"/>
      <c r="SW59" s="110"/>
      <c r="SX59" s="110"/>
      <c r="SY59" s="110"/>
      <c r="SZ59" s="110"/>
      <c r="TA59" s="123"/>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9"/>
      <c r="SN60" s="110"/>
      <c r="SO60" s="110"/>
      <c r="SP60" s="110"/>
      <c r="SQ60" s="110"/>
      <c r="SR60" s="110"/>
      <c r="SS60" s="110"/>
      <c r="ST60" s="110"/>
      <c r="SU60" s="110"/>
      <c r="SV60" s="110"/>
      <c r="SW60" s="110"/>
      <c r="SX60" s="110"/>
      <c r="SY60" s="110"/>
      <c r="SZ60" s="110"/>
      <c r="TA60" s="123"/>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9"/>
      <c r="SN61" s="110"/>
      <c r="SO61" s="110"/>
      <c r="SP61" s="110"/>
      <c r="SQ61" s="110"/>
      <c r="SR61" s="110"/>
      <c r="SS61" s="110"/>
      <c r="ST61" s="110"/>
      <c r="SU61" s="110"/>
      <c r="SV61" s="110"/>
      <c r="SW61" s="110"/>
      <c r="SX61" s="110"/>
      <c r="SY61" s="110"/>
      <c r="SZ61" s="110"/>
      <c r="TA61" s="123"/>
    </row>
    <row r="62" spans="1:521" ht="13.5" customHeight="1">
      <c r="A62" s="2"/>
      <c r="B62" s="11" t="s">
        <v>31</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9"/>
      <c r="SN62" s="110"/>
      <c r="SO62" s="110"/>
      <c r="SP62" s="110"/>
      <c r="SQ62" s="110"/>
      <c r="SR62" s="110"/>
      <c r="SS62" s="110"/>
      <c r="ST62" s="110"/>
      <c r="SU62" s="110"/>
      <c r="SV62" s="110"/>
      <c r="SW62" s="110"/>
      <c r="SX62" s="110"/>
      <c r="SY62" s="110"/>
      <c r="SZ62" s="110"/>
      <c r="TA62" s="123"/>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9"/>
      <c r="SN63" s="110"/>
      <c r="SO63" s="110"/>
      <c r="SP63" s="110"/>
      <c r="SQ63" s="110"/>
      <c r="SR63" s="110"/>
      <c r="SS63" s="110"/>
      <c r="ST63" s="110"/>
      <c r="SU63" s="110"/>
      <c r="SV63" s="110"/>
      <c r="SW63" s="110"/>
      <c r="SX63" s="110"/>
      <c r="SY63" s="110"/>
      <c r="SZ63" s="110"/>
      <c r="TA63" s="123"/>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9"/>
      <c r="SN64" s="110"/>
      <c r="SO64" s="110"/>
      <c r="SP64" s="110"/>
      <c r="SQ64" s="110"/>
      <c r="SR64" s="110"/>
      <c r="SS64" s="110"/>
      <c r="ST64" s="110"/>
      <c r="SU64" s="110"/>
      <c r="SV64" s="110"/>
      <c r="SW64" s="110"/>
      <c r="SX64" s="110"/>
      <c r="SY64" s="110"/>
      <c r="SZ64" s="110"/>
      <c r="TA64" s="123"/>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100"/>
      <c r="SN65" s="109"/>
      <c r="SO65" s="109"/>
      <c r="SP65" s="109"/>
      <c r="SQ65" s="109"/>
      <c r="SR65" s="109"/>
      <c r="SS65" s="109"/>
      <c r="ST65" s="109"/>
      <c r="SU65" s="109"/>
      <c r="SV65" s="109"/>
      <c r="SW65" s="109"/>
      <c r="SX65" s="109"/>
      <c r="SY65" s="109"/>
      <c r="SZ65" s="109"/>
      <c r="TA65" s="124"/>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47</v>
      </c>
      <c r="SN66" s="107"/>
      <c r="SO66" s="107"/>
      <c r="SP66" s="107"/>
      <c r="SQ66" s="107"/>
      <c r="SR66" s="107"/>
      <c r="SS66" s="107"/>
      <c r="ST66" s="107"/>
      <c r="SU66" s="107"/>
      <c r="SV66" s="107"/>
      <c r="SW66" s="107"/>
      <c r="SX66" s="107"/>
      <c r="SY66" s="107"/>
      <c r="SZ66" s="107"/>
      <c r="TA66" s="121"/>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8"/>
      <c r="SO67" s="108"/>
      <c r="SP67" s="108"/>
      <c r="SQ67" s="108"/>
      <c r="SR67" s="108"/>
      <c r="SS67" s="108"/>
      <c r="ST67" s="108"/>
      <c r="SU67" s="108"/>
      <c r="SV67" s="108"/>
      <c r="SW67" s="108"/>
      <c r="SX67" s="108"/>
      <c r="SY67" s="108"/>
      <c r="SZ67" s="108"/>
      <c r="TA67" s="122"/>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13"/>
      <c r="SO68" s="113"/>
      <c r="SP68" s="113"/>
      <c r="SQ68" s="113"/>
      <c r="SR68" s="113"/>
      <c r="SS68" s="113"/>
      <c r="ST68" s="113"/>
      <c r="SU68" s="113"/>
      <c r="SV68" s="113"/>
      <c r="SW68" s="113"/>
      <c r="SX68" s="113"/>
      <c r="SY68" s="113"/>
      <c r="SZ68" s="113"/>
      <c r="TA68" s="126"/>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13"/>
      <c r="SO69" s="113"/>
      <c r="SP69" s="113"/>
      <c r="SQ69" s="113"/>
      <c r="SR69" s="113"/>
      <c r="SS69" s="113"/>
      <c r="ST69" s="113"/>
      <c r="SU69" s="113"/>
      <c r="SV69" s="113"/>
      <c r="SW69" s="113"/>
      <c r="SX69" s="113"/>
      <c r="SY69" s="113"/>
      <c r="SZ69" s="113"/>
      <c r="TA69" s="126"/>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13"/>
      <c r="SO70" s="113"/>
      <c r="SP70" s="113"/>
      <c r="SQ70" s="113"/>
      <c r="SR70" s="113"/>
      <c r="SS70" s="113"/>
      <c r="ST70" s="113"/>
      <c r="SU70" s="113"/>
      <c r="SV70" s="113"/>
      <c r="SW70" s="113"/>
      <c r="SX70" s="113"/>
      <c r="SY70" s="113"/>
      <c r="SZ70" s="113"/>
      <c r="TA70" s="126"/>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13"/>
      <c r="SO71" s="113"/>
      <c r="SP71" s="113"/>
      <c r="SQ71" s="113"/>
      <c r="SR71" s="113"/>
      <c r="SS71" s="113"/>
      <c r="ST71" s="113"/>
      <c r="SU71" s="113"/>
      <c r="SV71" s="113"/>
      <c r="SW71" s="113"/>
      <c r="SX71" s="113"/>
      <c r="SY71" s="113"/>
      <c r="SZ71" s="113"/>
      <c r="TA71" s="126"/>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13"/>
      <c r="SO72" s="113"/>
      <c r="SP72" s="113"/>
      <c r="SQ72" s="113"/>
      <c r="SR72" s="113"/>
      <c r="SS72" s="113"/>
      <c r="ST72" s="113"/>
      <c r="SU72" s="113"/>
      <c r="SV72" s="113"/>
      <c r="SW72" s="113"/>
      <c r="SX72" s="113"/>
      <c r="SY72" s="113"/>
      <c r="SZ72" s="113"/>
      <c r="TA72" s="126"/>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13"/>
      <c r="SO73" s="113"/>
      <c r="SP73" s="113"/>
      <c r="SQ73" s="113"/>
      <c r="SR73" s="113"/>
      <c r="SS73" s="113"/>
      <c r="ST73" s="113"/>
      <c r="SU73" s="113"/>
      <c r="SV73" s="113"/>
      <c r="SW73" s="113"/>
      <c r="SX73" s="113"/>
      <c r="SY73" s="113"/>
      <c r="SZ73" s="113"/>
      <c r="TA73" s="126"/>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13"/>
      <c r="SO74" s="113"/>
      <c r="SP74" s="113"/>
      <c r="SQ74" s="113"/>
      <c r="SR74" s="113"/>
      <c r="SS74" s="113"/>
      <c r="ST74" s="113"/>
      <c r="SU74" s="113"/>
      <c r="SV74" s="113"/>
      <c r="SW74" s="113"/>
      <c r="SX74" s="113"/>
      <c r="SY74" s="113"/>
      <c r="SZ74" s="113"/>
      <c r="TA74" s="126"/>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13"/>
      <c r="SO75" s="113"/>
      <c r="SP75" s="113"/>
      <c r="SQ75" s="113"/>
      <c r="SR75" s="113"/>
      <c r="SS75" s="113"/>
      <c r="ST75" s="113"/>
      <c r="SU75" s="113"/>
      <c r="SV75" s="113"/>
      <c r="SW75" s="113"/>
      <c r="SX75" s="113"/>
      <c r="SY75" s="113"/>
      <c r="SZ75" s="113"/>
      <c r="TA75" s="126"/>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13"/>
      <c r="SO76" s="113"/>
      <c r="SP76" s="113"/>
      <c r="SQ76" s="113"/>
      <c r="SR76" s="113"/>
      <c r="SS76" s="113"/>
      <c r="ST76" s="113"/>
      <c r="SU76" s="113"/>
      <c r="SV76" s="113"/>
      <c r="SW76" s="113"/>
      <c r="SX76" s="113"/>
      <c r="SY76" s="113"/>
      <c r="SZ76" s="113"/>
      <c r="TA76" s="126"/>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13"/>
      <c r="SO77" s="113"/>
      <c r="SP77" s="113"/>
      <c r="SQ77" s="113"/>
      <c r="SR77" s="113"/>
      <c r="SS77" s="113"/>
      <c r="ST77" s="113"/>
      <c r="SU77" s="113"/>
      <c r="SV77" s="113"/>
      <c r="SW77" s="113"/>
      <c r="SX77" s="113"/>
      <c r="SY77" s="113"/>
      <c r="SZ77" s="113"/>
      <c r="TA77" s="126"/>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13"/>
      <c r="SO78" s="113"/>
      <c r="SP78" s="113"/>
      <c r="SQ78" s="113"/>
      <c r="SR78" s="113"/>
      <c r="SS78" s="113"/>
      <c r="ST78" s="113"/>
      <c r="SU78" s="113"/>
      <c r="SV78" s="113"/>
      <c r="SW78" s="113"/>
      <c r="SX78" s="113"/>
      <c r="SY78" s="113"/>
      <c r="SZ78" s="113"/>
      <c r="TA78" s="126"/>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13"/>
      <c r="SO79" s="113"/>
      <c r="SP79" s="113"/>
      <c r="SQ79" s="113"/>
      <c r="SR79" s="113"/>
      <c r="SS79" s="113"/>
      <c r="ST79" s="113"/>
      <c r="SU79" s="113"/>
      <c r="SV79" s="113"/>
      <c r="SW79" s="113"/>
      <c r="SX79" s="113"/>
      <c r="SY79" s="113"/>
      <c r="SZ79" s="113"/>
      <c r="TA79" s="126"/>
    </row>
    <row r="80" spans="1:521" ht="13.5" customHeight="1">
      <c r="A80" s="2"/>
      <c r="B80" s="13"/>
      <c r="C80" s="2"/>
      <c r="D80" s="2"/>
      <c r="E80" s="2"/>
      <c r="F80" s="2"/>
      <c r="G80" s="2"/>
      <c r="H80" s="2"/>
      <c r="I80" s="2"/>
      <c r="J80" s="31"/>
      <c r="K80" s="2"/>
      <c r="L80" s="46" t="s">
        <v>20</v>
      </c>
      <c r="M80" s="46"/>
      <c r="N80" s="46"/>
      <c r="O80" s="46"/>
      <c r="P80" s="46"/>
      <c r="Q80" s="46"/>
      <c r="R80" s="46"/>
      <c r="S80" s="46"/>
      <c r="T80" s="46"/>
      <c r="U80" s="46"/>
      <c r="V80" s="46"/>
      <c r="W80" s="46"/>
      <c r="X80" s="46"/>
      <c r="Y80" s="58">
        <f>データ!DD6</f>
        <v>67.42</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66.95</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68.67</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70.39</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72.12</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20</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20</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13"/>
      <c r="SO80" s="113"/>
      <c r="SP80" s="113"/>
      <c r="SQ80" s="113"/>
      <c r="SR80" s="113"/>
      <c r="SS80" s="113"/>
      <c r="ST80" s="113"/>
      <c r="SU80" s="113"/>
      <c r="SV80" s="113"/>
      <c r="SW80" s="113"/>
      <c r="SX80" s="113"/>
      <c r="SY80" s="113"/>
      <c r="SZ80" s="113"/>
      <c r="TA80" s="126"/>
    </row>
    <row r="81" spans="1:521" ht="13.5" customHeight="1">
      <c r="A81" s="2"/>
      <c r="B81" s="13"/>
      <c r="C81" s="2"/>
      <c r="D81" s="2"/>
      <c r="E81" s="2"/>
      <c r="F81" s="2"/>
      <c r="G81" s="2"/>
      <c r="H81" s="2"/>
      <c r="I81" s="2"/>
      <c r="J81" s="31"/>
      <c r="K81" s="2"/>
      <c r="L81" s="46" t="s">
        <v>42</v>
      </c>
      <c r="M81" s="46"/>
      <c r="N81" s="46"/>
      <c r="O81" s="46"/>
      <c r="P81" s="46"/>
      <c r="Q81" s="46"/>
      <c r="R81" s="46"/>
      <c r="S81" s="46"/>
      <c r="T81" s="46"/>
      <c r="U81" s="46"/>
      <c r="V81" s="46"/>
      <c r="W81" s="46"/>
      <c r="X81" s="46"/>
      <c r="Y81" s="58">
        <f>データ!DI6</f>
        <v>55.32</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55.08</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56.95</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58</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56.39</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42</v>
      </c>
      <c r="FY81" s="46"/>
      <c r="FZ81" s="46"/>
      <c r="GA81" s="46"/>
      <c r="GB81" s="46"/>
      <c r="GC81" s="46"/>
      <c r="GD81" s="46"/>
      <c r="GE81" s="46"/>
      <c r="GF81" s="46"/>
      <c r="GG81" s="46"/>
      <c r="GH81" s="46"/>
      <c r="GI81" s="46"/>
      <c r="GJ81" s="46"/>
      <c r="GK81" s="58">
        <f>データ!DT6</f>
        <v>7.35</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7.6</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8.2100000000000009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11.15</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42</v>
      </c>
      <c r="MK81" s="46"/>
      <c r="ML81" s="46"/>
      <c r="MM81" s="46"/>
      <c r="MN81" s="46"/>
      <c r="MO81" s="46"/>
      <c r="MP81" s="46"/>
      <c r="MQ81" s="46"/>
      <c r="MR81" s="46"/>
      <c r="MS81" s="46"/>
      <c r="MT81" s="46"/>
      <c r="MU81" s="46"/>
      <c r="MV81" s="46"/>
      <c r="MW81" s="58">
        <f>データ!EE6</f>
        <v>9.e-002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0.4</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0.14000000000000001</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0.19</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6.e-002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13"/>
      <c r="SO81" s="113"/>
      <c r="SP81" s="113"/>
      <c r="SQ81" s="113"/>
      <c r="SR81" s="113"/>
      <c r="SS81" s="113"/>
      <c r="ST81" s="113"/>
      <c r="SU81" s="113"/>
      <c r="SV81" s="113"/>
      <c r="SW81" s="113"/>
      <c r="SX81" s="113"/>
      <c r="SY81" s="113"/>
      <c r="SZ81" s="113"/>
      <c r="TA81" s="126"/>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13"/>
      <c r="SO82" s="113"/>
      <c r="SP82" s="113"/>
      <c r="SQ82" s="113"/>
      <c r="SR82" s="113"/>
      <c r="SS82" s="113"/>
      <c r="ST82" s="113"/>
      <c r="SU82" s="113"/>
      <c r="SV82" s="113"/>
      <c r="SW82" s="113"/>
      <c r="SX82" s="113"/>
      <c r="SY82" s="113"/>
      <c r="SZ82" s="113"/>
      <c r="TA82" s="126"/>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13"/>
      <c r="SO83" s="113"/>
      <c r="SP83" s="113"/>
      <c r="SQ83" s="113"/>
      <c r="SR83" s="113"/>
      <c r="SS83" s="113"/>
      <c r="ST83" s="113"/>
      <c r="SU83" s="113"/>
      <c r="SV83" s="113"/>
      <c r="SW83" s="113"/>
      <c r="SX83" s="113"/>
      <c r="SY83" s="113"/>
      <c r="SZ83" s="113"/>
      <c r="TA83" s="126"/>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13"/>
      <c r="SO84" s="113"/>
      <c r="SP84" s="113"/>
      <c r="SQ84" s="113"/>
      <c r="SR84" s="113"/>
      <c r="SS84" s="113"/>
      <c r="ST84" s="113"/>
      <c r="SU84" s="113"/>
      <c r="SV84" s="113"/>
      <c r="SW84" s="113"/>
      <c r="SX84" s="113"/>
      <c r="SY84" s="113"/>
      <c r="SZ84" s="113"/>
      <c r="TA84" s="126"/>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102"/>
      <c r="SN85" s="112"/>
      <c r="SO85" s="112"/>
      <c r="SP85" s="112"/>
      <c r="SQ85" s="112"/>
      <c r="SR85" s="112"/>
      <c r="SS85" s="112"/>
      <c r="ST85" s="112"/>
      <c r="SU85" s="112"/>
      <c r="SV85" s="112"/>
      <c r="SW85" s="112"/>
      <c r="SX85" s="112"/>
      <c r="SY85" s="112"/>
      <c r="SZ85" s="112"/>
      <c r="TA85" s="127"/>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16</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24</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49</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53</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28</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54</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50</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24</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49</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LK1oat38tmG7ijXKZT9UbSLKdh3i/2mczjyRMil7NQvJXopXpSJeYnca4gDSsz39wGlYxV5298m0fu4SPQKHfA==" saltValue="n0O/HfABAbfeyegwLVxbyw=="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55</v>
      </c>
    </row>
    <row r="2" spans="1:140">
      <c r="A2" s="129" t="s">
        <v>56</v>
      </c>
      <c r="B2" s="129">
        <f t="shared" ref="B2:E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row>
    <row r="3" spans="1:140">
      <c r="A3" s="129" t="s">
        <v>34</v>
      </c>
      <c r="B3" s="132" t="s">
        <v>58</v>
      </c>
      <c r="C3" s="132" t="s">
        <v>59</v>
      </c>
      <c r="D3" s="132" t="s">
        <v>61</v>
      </c>
      <c r="E3" s="132" t="s">
        <v>12</v>
      </c>
      <c r="F3" s="132" t="s">
        <v>57</v>
      </c>
      <c r="G3" s="132" t="s">
        <v>11</v>
      </c>
      <c r="H3" s="138" t="s">
        <v>63</v>
      </c>
      <c r="I3" s="141"/>
      <c r="J3" s="141"/>
      <c r="K3" s="141"/>
      <c r="L3" s="141"/>
      <c r="M3" s="141"/>
      <c r="N3" s="141"/>
      <c r="O3" s="141"/>
      <c r="P3" s="141"/>
      <c r="Q3" s="141"/>
      <c r="R3" s="141"/>
      <c r="S3" s="141"/>
      <c r="T3" s="146" t="s">
        <v>38</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31</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c r="A4" s="129" t="s">
        <v>48</v>
      </c>
      <c r="B4" s="133"/>
      <c r="C4" s="133"/>
      <c r="D4" s="133"/>
      <c r="E4" s="133"/>
      <c r="F4" s="133"/>
      <c r="G4" s="133"/>
      <c r="H4" s="139"/>
      <c r="I4" s="142"/>
      <c r="J4" s="142"/>
      <c r="K4" s="142"/>
      <c r="L4" s="142"/>
      <c r="M4" s="142"/>
      <c r="N4" s="142"/>
      <c r="O4" s="142"/>
      <c r="P4" s="142"/>
      <c r="Q4" s="142"/>
      <c r="R4" s="142"/>
      <c r="S4" s="142"/>
      <c r="T4" s="147" t="s">
        <v>64</v>
      </c>
      <c r="U4" s="147"/>
      <c r="V4" s="147"/>
      <c r="W4" s="147"/>
      <c r="X4" s="147"/>
      <c r="Y4" s="147"/>
      <c r="Z4" s="147"/>
      <c r="AA4" s="147"/>
      <c r="AB4" s="147"/>
      <c r="AC4" s="147"/>
      <c r="AD4" s="147"/>
      <c r="AE4" s="147" t="s">
        <v>45</v>
      </c>
      <c r="AF4" s="147"/>
      <c r="AG4" s="147"/>
      <c r="AH4" s="147"/>
      <c r="AI4" s="147"/>
      <c r="AJ4" s="147"/>
      <c r="AK4" s="147"/>
      <c r="AL4" s="147"/>
      <c r="AM4" s="147"/>
      <c r="AN4" s="147"/>
      <c r="AO4" s="147"/>
      <c r="AP4" s="147" t="s">
        <v>62</v>
      </c>
      <c r="AQ4" s="147"/>
      <c r="AR4" s="147"/>
      <c r="AS4" s="147"/>
      <c r="AT4" s="147"/>
      <c r="AU4" s="147"/>
      <c r="AV4" s="147"/>
      <c r="AW4" s="147"/>
      <c r="AX4" s="147"/>
      <c r="AY4" s="147"/>
      <c r="AZ4" s="147"/>
      <c r="BA4" s="147" t="s">
        <v>65</v>
      </c>
      <c r="BB4" s="147"/>
      <c r="BC4" s="147"/>
      <c r="BD4" s="147"/>
      <c r="BE4" s="147"/>
      <c r="BF4" s="147"/>
      <c r="BG4" s="147"/>
      <c r="BH4" s="147"/>
      <c r="BI4" s="147"/>
      <c r="BJ4" s="147"/>
      <c r="BK4" s="147"/>
      <c r="BL4" s="147" t="s">
        <v>18</v>
      </c>
      <c r="BM4" s="147"/>
      <c r="BN4" s="147"/>
      <c r="BO4" s="147"/>
      <c r="BP4" s="147"/>
      <c r="BQ4" s="147"/>
      <c r="BR4" s="147"/>
      <c r="BS4" s="147"/>
      <c r="BT4" s="147"/>
      <c r="BU4" s="147"/>
      <c r="BV4" s="147"/>
      <c r="BW4" s="147" t="s">
        <v>66</v>
      </c>
      <c r="BX4" s="147"/>
      <c r="BY4" s="147"/>
      <c r="BZ4" s="147"/>
      <c r="CA4" s="147"/>
      <c r="CB4" s="147"/>
      <c r="CC4" s="147"/>
      <c r="CD4" s="147"/>
      <c r="CE4" s="147"/>
      <c r="CF4" s="147"/>
      <c r="CG4" s="147"/>
      <c r="CH4" s="147" t="s">
        <v>67</v>
      </c>
      <c r="CI4" s="147"/>
      <c r="CJ4" s="147"/>
      <c r="CK4" s="147"/>
      <c r="CL4" s="147"/>
      <c r="CM4" s="147"/>
      <c r="CN4" s="147"/>
      <c r="CO4" s="147"/>
      <c r="CP4" s="147"/>
      <c r="CQ4" s="147"/>
      <c r="CR4" s="147"/>
      <c r="CS4" s="147" t="s">
        <v>69</v>
      </c>
      <c r="CT4" s="147"/>
      <c r="CU4" s="147"/>
      <c r="CV4" s="147"/>
      <c r="CW4" s="147"/>
      <c r="CX4" s="147"/>
      <c r="CY4" s="147"/>
      <c r="CZ4" s="147"/>
      <c r="DA4" s="147"/>
      <c r="DB4" s="147"/>
      <c r="DC4" s="147"/>
      <c r="DD4" s="147" t="s">
        <v>8</v>
      </c>
      <c r="DE4" s="147"/>
      <c r="DF4" s="147"/>
      <c r="DG4" s="147"/>
      <c r="DH4" s="147"/>
      <c r="DI4" s="147"/>
      <c r="DJ4" s="147"/>
      <c r="DK4" s="147"/>
      <c r="DL4" s="147"/>
      <c r="DM4" s="147"/>
      <c r="DN4" s="147"/>
      <c r="DO4" s="147" t="s">
        <v>70</v>
      </c>
      <c r="DP4" s="147"/>
      <c r="DQ4" s="147"/>
      <c r="DR4" s="147"/>
      <c r="DS4" s="147"/>
      <c r="DT4" s="147"/>
      <c r="DU4" s="147"/>
      <c r="DV4" s="147"/>
      <c r="DW4" s="147"/>
      <c r="DX4" s="147"/>
      <c r="DY4" s="147"/>
      <c r="DZ4" s="147" t="s">
        <v>3</v>
      </c>
      <c r="EA4" s="147"/>
      <c r="EB4" s="147"/>
      <c r="EC4" s="147"/>
      <c r="ED4" s="147"/>
      <c r="EE4" s="147"/>
      <c r="EF4" s="147"/>
      <c r="EG4" s="147"/>
      <c r="EH4" s="147"/>
      <c r="EI4" s="147"/>
      <c r="EJ4" s="147"/>
    </row>
    <row r="5" spans="1:140">
      <c r="A5" s="129" t="s">
        <v>44</v>
      </c>
      <c r="B5" s="134"/>
      <c r="C5" s="134"/>
      <c r="D5" s="134"/>
      <c r="E5" s="134"/>
      <c r="F5" s="134"/>
      <c r="G5" s="134"/>
      <c r="H5" s="140" t="s">
        <v>71</v>
      </c>
      <c r="I5" s="140" t="s">
        <v>26</v>
      </c>
      <c r="J5" s="140" t="s">
        <v>72</v>
      </c>
      <c r="K5" s="140" t="s">
        <v>73</v>
      </c>
      <c r="L5" s="140" t="s">
        <v>74</v>
      </c>
      <c r="M5" s="140" t="s">
        <v>0</v>
      </c>
      <c r="N5" s="140" t="s">
        <v>75</v>
      </c>
      <c r="O5" s="140" t="s">
        <v>76</v>
      </c>
      <c r="P5" s="140" t="s">
        <v>37</v>
      </c>
      <c r="Q5" s="140" t="s">
        <v>77</v>
      </c>
      <c r="R5" s="140" t="s">
        <v>78</v>
      </c>
      <c r="S5" s="140" t="s">
        <v>68</v>
      </c>
      <c r="T5" s="140" t="s">
        <v>79</v>
      </c>
      <c r="U5" s="140" t="s">
        <v>60</v>
      </c>
      <c r="V5" s="140" t="s">
        <v>80</v>
      </c>
      <c r="W5" s="140" t="s">
        <v>81</v>
      </c>
      <c r="X5" s="140" t="s">
        <v>82</v>
      </c>
      <c r="Y5" s="140" t="s">
        <v>5</v>
      </c>
      <c r="Z5" s="140" t="s">
        <v>83</v>
      </c>
      <c r="AA5" s="140" t="s">
        <v>46</v>
      </c>
      <c r="AB5" s="140" t="s">
        <v>84</v>
      </c>
      <c r="AC5" s="140" t="s">
        <v>85</v>
      </c>
      <c r="AD5" s="140" t="s">
        <v>86</v>
      </c>
      <c r="AE5" s="140" t="s">
        <v>79</v>
      </c>
      <c r="AF5" s="140" t="s">
        <v>60</v>
      </c>
      <c r="AG5" s="140" t="s">
        <v>80</v>
      </c>
      <c r="AH5" s="140" t="s">
        <v>81</v>
      </c>
      <c r="AI5" s="140" t="s">
        <v>82</v>
      </c>
      <c r="AJ5" s="140" t="s">
        <v>5</v>
      </c>
      <c r="AK5" s="140" t="s">
        <v>83</v>
      </c>
      <c r="AL5" s="140" t="s">
        <v>46</v>
      </c>
      <c r="AM5" s="140" t="s">
        <v>84</v>
      </c>
      <c r="AN5" s="140" t="s">
        <v>85</v>
      </c>
      <c r="AO5" s="140" t="s">
        <v>16</v>
      </c>
      <c r="AP5" s="140" t="s">
        <v>79</v>
      </c>
      <c r="AQ5" s="140" t="s">
        <v>60</v>
      </c>
      <c r="AR5" s="140" t="s">
        <v>80</v>
      </c>
      <c r="AS5" s="140" t="s">
        <v>81</v>
      </c>
      <c r="AT5" s="140" t="s">
        <v>82</v>
      </c>
      <c r="AU5" s="140" t="s">
        <v>5</v>
      </c>
      <c r="AV5" s="140" t="s">
        <v>83</v>
      </c>
      <c r="AW5" s="140" t="s">
        <v>46</v>
      </c>
      <c r="AX5" s="140" t="s">
        <v>84</v>
      </c>
      <c r="AY5" s="140" t="s">
        <v>85</v>
      </c>
      <c r="AZ5" s="140" t="s">
        <v>16</v>
      </c>
      <c r="BA5" s="140" t="s">
        <v>79</v>
      </c>
      <c r="BB5" s="140" t="s">
        <v>60</v>
      </c>
      <c r="BC5" s="140" t="s">
        <v>80</v>
      </c>
      <c r="BD5" s="140" t="s">
        <v>81</v>
      </c>
      <c r="BE5" s="140" t="s">
        <v>82</v>
      </c>
      <c r="BF5" s="140" t="s">
        <v>5</v>
      </c>
      <c r="BG5" s="140" t="s">
        <v>83</v>
      </c>
      <c r="BH5" s="140" t="s">
        <v>46</v>
      </c>
      <c r="BI5" s="140" t="s">
        <v>84</v>
      </c>
      <c r="BJ5" s="140" t="s">
        <v>85</v>
      </c>
      <c r="BK5" s="140" t="s">
        <v>16</v>
      </c>
      <c r="BL5" s="140" t="s">
        <v>79</v>
      </c>
      <c r="BM5" s="140" t="s">
        <v>60</v>
      </c>
      <c r="BN5" s="140" t="s">
        <v>80</v>
      </c>
      <c r="BO5" s="140" t="s">
        <v>81</v>
      </c>
      <c r="BP5" s="140" t="s">
        <v>82</v>
      </c>
      <c r="BQ5" s="140" t="s">
        <v>5</v>
      </c>
      <c r="BR5" s="140" t="s">
        <v>83</v>
      </c>
      <c r="BS5" s="140" t="s">
        <v>46</v>
      </c>
      <c r="BT5" s="140" t="s">
        <v>84</v>
      </c>
      <c r="BU5" s="140" t="s">
        <v>85</v>
      </c>
      <c r="BV5" s="140" t="s">
        <v>16</v>
      </c>
      <c r="BW5" s="140" t="s">
        <v>79</v>
      </c>
      <c r="BX5" s="140" t="s">
        <v>60</v>
      </c>
      <c r="BY5" s="140" t="s">
        <v>80</v>
      </c>
      <c r="BZ5" s="140" t="s">
        <v>81</v>
      </c>
      <c r="CA5" s="140" t="s">
        <v>82</v>
      </c>
      <c r="CB5" s="140" t="s">
        <v>5</v>
      </c>
      <c r="CC5" s="140" t="s">
        <v>83</v>
      </c>
      <c r="CD5" s="140" t="s">
        <v>46</v>
      </c>
      <c r="CE5" s="140" t="s">
        <v>84</v>
      </c>
      <c r="CF5" s="140" t="s">
        <v>85</v>
      </c>
      <c r="CG5" s="140" t="s">
        <v>16</v>
      </c>
      <c r="CH5" s="140" t="s">
        <v>79</v>
      </c>
      <c r="CI5" s="140" t="s">
        <v>60</v>
      </c>
      <c r="CJ5" s="140" t="s">
        <v>80</v>
      </c>
      <c r="CK5" s="140" t="s">
        <v>81</v>
      </c>
      <c r="CL5" s="140" t="s">
        <v>82</v>
      </c>
      <c r="CM5" s="140" t="s">
        <v>5</v>
      </c>
      <c r="CN5" s="140" t="s">
        <v>83</v>
      </c>
      <c r="CO5" s="140" t="s">
        <v>46</v>
      </c>
      <c r="CP5" s="140" t="s">
        <v>84</v>
      </c>
      <c r="CQ5" s="140" t="s">
        <v>85</v>
      </c>
      <c r="CR5" s="140" t="s">
        <v>16</v>
      </c>
      <c r="CS5" s="140" t="s">
        <v>79</v>
      </c>
      <c r="CT5" s="140" t="s">
        <v>60</v>
      </c>
      <c r="CU5" s="140" t="s">
        <v>80</v>
      </c>
      <c r="CV5" s="140" t="s">
        <v>81</v>
      </c>
      <c r="CW5" s="140" t="s">
        <v>82</v>
      </c>
      <c r="CX5" s="140" t="s">
        <v>5</v>
      </c>
      <c r="CY5" s="140" t="s">
        <v>83</v>
      </c>
      <c r="CZ5" s="140" t="s">
        <v>46</v>
      </c>
      <c r="DA5" s="140" t="s">
        <v>84</v>
      </c>
      <c r="DB5" s="140" t="s">
        <v>85</v>
      </c>
      <c r="DC5" s="140" t="s">
        <v>16</v>
      </c>
      <c r="DD5" s="140" t="s">
        <v>79</v>
      </c>
      <c r="DE5" s="140" t="s">
        <v>60</v>
      </c>
      <c r="DF5" s="140" t="s">
        <v>80</v>
      </c>
      <c r="DG5" s="140" t="s">
        <v>81</v>
      </c>
      <c r="DH5" s="140" t="s">
        <v>82</v>
      </c>
      <c r="DI5" s="140" t="s">
        <v>5</v>
      </c>
      <c r="DJ5" s="140" t="s">
        <v>83</v>
      </c>
      <c r="DK5" s="140" t="s">
        <v>46</v>
      </c>
      <c r="DL5" s="140" t="s">
        <v>84</v>
      </c>
      <c r="DM5" s="140" t="s">
        <v>85</v>
      </c>
      <c r="DN5" s="140" t="s">
        <v>16</v>
      </c>
      <c r="DO5" s="140" t="s">
        <v>79</v>
      </c>
      <c r="DP5" s="140" t="s">
        <v>60</v>
      </c>
      <c r="DQ5" s="140" t="s">
        <v>80</v>
      </c>
      <c r="DR5" s="140" t="s">
        <v>81</v>
      </c>
      <c r="DS5" s="140" t="s">
        <v>82</v>
      </c>
      <c r="DT5" s="140" t="s">
        <v>5</v>
      </c>
      <c r="DU5" s="140" t="s">
        <v>83</v>
      </c>
      <c r="DV5" s="140" t="s">
        <v>46</v>
      </c>
      <c r="DW5" s="140" t="s">
        <v>84</v>
      </c>
      <c r="DX5" s="140" t="s">
        <v>85</v>
      </c>
      <c r="DY5" s="140" t="s">
        <v>16</v>
      </c>
      <c r="DZ5" s="140" t="s">
        <v>79</v>
      </c>
      <c r="EA5" s="140" t="s">
        <v>60</v>
      </c>
      <c r="EB5" s="140" t="s">
        <v>80</v>
      </c>
      <c r="EC5" s="140" t="s">
        <v>81</v>
      </c>
      <c r="ED5" s="140" t="s">
        <v>82</v>
      </c>
      <c r="EE5" s="140" t="s">
        <v>5</v>
      </c>
      <c r="EF5" s="140" t="s">
        <v>83</v>
      </c>
      <c r="EG5" s="140" t="s">
        <v>46</v>
      </c>
      <c r="EH5" s="140" t="s">
        <v>84</v>
      </c>
      <c r="EI5" s="140" t="s">
        <v>85</v>
      </c>
      <c r="EJ5" s="140" t="s">
        <v>16</v>
      </c>
    </row>
    <row r="6" spans="1:140" s="128" customFormat="1">
      <c r="A6" s="129" t="s">
        <v>87</v>
      </c>
      <c r="B6" s="135"/>
      <c r="C6" s="135"/>
      <c r="D6" s="135"/>
      <c r="E6" s="135"/>
      <c r="F6" s="135"/>
      <c r="G6" s="135"/>
      <c r="H6" s="135"/>
      <c r="I6" s="135"/>
      <c r="J6" s="135"/>
      <c r="K6" s="135"/>
      <c r="L6" s="135"/>
      <c r="M6" s="135"/>
      <c r="N6" s="135"/>
      <c r="O6" s="135"/>
      <c r="P6" s="135"/>
      <c r="Q6" s="145"/>
      <c r="R6" s="135"/>
      <c r="S6" s="135"/>
      <c r="T6" s="148">
        <f t="shared" ref="T6:AC6" si="1">T7</f>
        <v>118.34</v>
      </c>
      <c r="U6" s="148">
        <f t="shared" si="1"/>
        <v>121.11</v>
      </c>
      <c r="V6" s="148">
        <f t="shared" si="1"/>
        <v>123.09</v>
      </c>
      <c r="W6" s="148">
        <f t="shared" si="1"/>
        <v>128.22999999999999</v>
      </c>
      <c r="X6" s="148">
        <f t="shared" si="1"/>
        <v>126.61</v>
      </c>
      <c r="Y6" s="148">
        <f t="shared" si="1"/>
        <v>110.19</v>
      </c>
      <c r="Z6" s="148">
        <f t="shared" si="1"/>
        <v>113.73</v>
      </c>
      <c r="AA6" s="148">
        <f t="shared" si="1"/>
        <v>115.42</v>
      </c>
      <c r="AB6" s="148">
        <f t="shared" si="1"/>
        <v>114.11</v>
      </c>
      <c r="AC6" s="148">
        <f t="shared" si="1"/>
        <v>109.14</v>
      </c>
      <c r="AD6" s="135" t="str">
        <f>IF(AD7="-","【-】","【"&amp;SUBSTITUTE(TEXT(AD7,"#,##0.00"),"-","△")&amp;"】")</f>
        <v>【111.95】</v>
      </c>
      <c r="AE6" s="148">
        <f t="shared" ref="AE6:AN6" si="2">AE7</f>
        <v>0</v>
      </c>
      <c r="AF6" s="148">
        <f t="shared" si="2"/>
        <v>0</v>
      </c>
      <c r="AG6" s="148">
        <f t="shared" si="2"/>
        <v>0</v>
      </c>
      <c r="AH6" s="148">
        <f t="shared" si="2"/>
        <v>0</v>
      </c>
      <c r="AI6" s="148">
        <f t="shared" si="2"/>
        <v>0</v>
      </c>
      <c r="AJ6" s="148">
        <f t="shared" si="2"/>
        <v>132.55000000000001</v>
      </c>
      <c r="AK6" s="148">
        <f t="shared" si="2"/>
        <v>134.69</v>
      </c>
      <c r="AL6" s="148">
        <f t="shared" si="2"/>
        <v>133.63999999999999</v>
      </c>
      <c r="AM6" s="148">
        <f t="shared" si="2"/>
        <v>140.65</v>
      </c>
      <c r="AN6" s="148">
        <f t="shared" si="2"/>
        <v>163.19999999999999</v>
      </c>
      <c r="AO6" s="135" t="str">
        <f>IF(AO7="-","【-】","【"&amp;SUBSTITUTE(TEXT(AO7,"#,##0.00"),"-","△")&amp;"】")</f>
        <v>【22.25】</v>
      </c>
      <c r="AP6" s="148">
        <f t="shared" ref="AP6:AY6" si="3">AP7</f>
        <v>11156.09</v>
      </c>
      <c r="AQ6" s="148">
        <f t="shared" si="3"/>
        <v>12706.54</v>
      </c>
      <c r="AR6" s="148">
        <f t="shared" si="3"/>
        <v>10542.79</v>
      </c>
      <c r="AS6" s="148">
        <f t="shared" si="3"/>
        <v>15742.86</v>
      </c>
      <c r="AT6" s="148">
        <f t="shared" si="3"/>
        <v>19800.169999999998</v>
      </c>
      <c r="AU6" s="148">
        <f t="shared" si="3"/>
        <v>819.73</v>
      </c>
      <c r="AV6" s="148">
        <f t="shared" si="3"/>
        <v>834.05</v>
      </c>
      <c r="AW6" s="148">
        <f t="shared" si="3"/>
        <v>1011.55</v>
      </c>
      <c r="AX6" s="148">
        <f t="shared" si="3"/>
        <v>913.57</v>
      </c>
      <c r="AY6" s="148">
        <f t="shared" si="3"/>
        <v>973.79</v>
      </c>
      <c r="AZ6" s="135" t="str">
        <f>IF(AZ7="-","【-】","【"&amp;SUBSTITUTE(TEXT(AZ7,"#,##0.00"),"-","△")&amp;"】")</f>
        <v>【439.16】</v>
      </c>
      <c r="BA6" s="148">
        <f t="shared" ref="BA6:BJ6" si="4">BA7</f>
        <v>0</v>
      </c>
      <c r="BB6" s="148">
        <f t="shared" si="4"/>
        <v>0</v>
      </c>
      <c r="BC6" s="148">
        <f t="shared" si="4"/>
        <v>0</v>
      </c>
      <c r="BD6" s="148">
        <f t="shared" si="4"/>
        <v>0</v>
      </c>
      <c r="BE6" s="148">
        <f t="shared" si="4"/>
        <v>0</v>
      </c>
      <c r="BF6" s="148">
        <f t="shared" si="4"/>
        <v>490.39</v>
      </c>
      <c r="BG6" s="148">
        <f t="shared" si="4"/>
        <v>475.44</v>
      </c>
      <c r="BH6" s="148">
        <f t="shared" si="4"/>
        <v>413.6</v>
      </c>
      <c r="BI6" s="148">
        <f t="shared" si="4"/>
        <v>398.17</v>
      </c>
      <c r="BJ6" s="148">
        <f t="shared" si="4"/>
        <v>388.41</v>
      </c>
      <c r="BK6" s="135" t="str">
        <f>IF(BK7="-","【-】","【"&amp;SUBSTITUTE(TEXT(BK7,"#,##0.00"),"-","△")&amp;"】")</f>
        <v>【227.97】</v>
      </c>
      <c r="BL6" s="148">
        <f t="shared" ref="BL6:BU6" si="5">BL7</f>
        <v>117.41</v>
      </c>
      <c r="BM6" s="148">
        <f t="shared" si="5"/>
        <v>120.43</v>
      </c>
      <c r="BN6" s="148">
        <f t="shared" si="5"/>
        <v>122.41</v>
      </c>
      <c r="BO6" s="148">
        <f t="shared" si="5"/>
        <v>128.13</v>
      </c>
      <c r="BP6" s="148">
        <f t="shared" si="5"/>
        <v>110.93</v>
      </c>
      <c r="BQ6" s="148">
        <f t="shared" si="5"/>
        <v>90.8</v>
      </c>
      <c r="BR6" s="148">
        <f t="shared" si="5"/>
        <v>93.49</v>
      </c>
      <c r="BS6" s="148">
        <f t="shared" si="5"/>
        <v>94.77</v>
      </c>
      <c r="BT6" s="148">
        <f t="shared" si="5"/>
        <v>89.59</v>
      </c>
      <c r="BU6" s="148">
        <f t="shared" si="5"/>
        <v>88.44</v>
      </c>
      <c r="BV6" s="135" t="str">
        <f>IF(BV7="-","【-】","【"&amp;SUBSTITUTE(TEXT(BV7,"#,##0.00"),"-","△")&amp;"】")</f>
        <v>【107.69】</v>
      </c>
      <c r="BW6" s="148">
        <f t="shared" ref="BW6:CF6" si="6">BW7</f>
        <v>54.52</v>
      </c>
      <c r="BX6" s="148">
        <f t="shared" si="6"/>
        <v>52.79</v>
      </c>
      <c r="BY6" s="148">
        <f t="shared" si="6"/>
        <v>52.18</v>
      </c>
      <c r="BZ6" s="148">
        <f t="shared" si="6"/>
        <v>49.88</v>
      </c>
      <c r="CA6" s="148">
        <f t="shared" si="6"/>
        <v>57.77</v>
      </c>
      <c r="CB6" s="148">
        <f t="shared" si="6"/>
        <v>50.56</v>
      </c>
      <c r="CC6" s="148">
        <f t="shared" si="6"/>
        <v>49.4</v>
      </c>
      <c r="CD6" s="148">
        <f t="shared" si="6"/>
        <v>49.51</v>
      </c>
      <c r="CE6" s="148">
        <f t="shared" si="6"/>
        <v>52.49</v>
      </c>
      <c r="CF6" s="148">
        <f t="shared" si="6"/>
        <v>51.61</v>
      </c>
      <c r="CG6" s="135" t="str">
        <f>IF(CG7="-","【-】","【"&amp;SUBSTITUTE(TEXT(CG7,"#,##0.00"),"-","△")&amp;"】")</f>
        <v>【20.26】</v>
      </c>
      <c r="CH6" s="148">
        <f t="shared" ref="CH6:CQ6" si="7">CH7</f>
        <v>24.6</v>
      </c>
      <c r="CI6" s="148">
        <f t="shared" si="7"/>
        <v>26.13</v>
      </c>
      <c r="CJ6" s="148">
        <f t="shared" si="7"/>
        <v>23.47</v>
      </c>
      <c r="CK6" s="148">
        <f t="shared" si="7"/>
        <v>26.2</v>
      </c>
      <c r="CL6" s="148">
        <f t="shared" si="7"/>
        <v>23.67</v>
      </c>
      <c r="CM6" s="148">
        <f t="shared" si="7"/>
        <v>34.19</v>
      </c>
      <c r="CN6" s="148">
        <f t="shared" si="7"/>
        <v>36.65</v>
      </c>
      <c r="CO6" s="148">
        <f t="shared" si="7"/>
        <v>33.29</v>
      </c>
      <c r="CP6" s="148">
        <f t="shared" si="7"/>
        <v>31.77</v>
      </c>
      <c r="CQ6" s="148">
        <f t="shared" si="7"/>
        <v>33.729999999999997</v>
      </c>
      <c r="CR6" s="135" t="str">
        <f>IF(CR7="-","【-】","【"&amp;SUBSTITUTE(TEXT(CR7,"#,##0.00"),"-","△")&amp;"】")</f>
        <v>【52.31】</v>
      </c>
      <c r="CS6" s="148">
        <f t="shared" ref="CS6:DB6" si="8">CS7</f>
        <v>76.67</v>
      </c>
      <c r="CT6" s="148">
        <f t="shared" si="8"/>
        <v>76.67</v>
      </c>
      <c r="CU6" s="148">
        <f t="shared" si="8"/>
        <v>76.67</v>
      </c>
      <c r="CV6" s="148">
        <f t="shared" si="8"/>
        <v>76.67</v>
      </c>
      <c r="CW6" s="148">
        <f t="shared" si="8"/>
        <v>76.67</v>
      </c>
      <c r="CX6" s="148">
        <f t="shared" si="8"/>
        <v>49.05</v>
      </c>
      <c r="CY6" s="148">
        <f t="shared" si="8"/>
        <v>50.94</v>
      </c>
      <c r="CZ6" s="148">
        <f t="shared" si="8"/>
        <v>49.76</v>
      </c>
      <c r="DA6" s="148">
        <f t="shared" si="8"/>
        <v>49.18</v>
      </c>
      <c r="DB6" s="148">
        <f t="shared" si="8"/>
        <v>52.48</v>
      </c>
      <c r="DC6" s="135" t="str">
        <f>IF(DC7="-","【-】","【"&amp;SUBSTITUTE(TEXT(DC7,"#,##0.00"),"-","△")&amp;"】")</f>
        <v>【77.20】</v>
      </c>
      <c r="DD6" s="148">
        <f t="shared" ref="DD6:DM6" si="9">DD7</f>
        <v>67.42</v>
      </c>
      <c r="DE6" s="148">
        <f t="shared" si="9"/>
        <v>66.95</v>
      </c>
      <c r="DF6" s="148">
        <f t="shared" si="9"/>
        <v>68.67</v>
      </c>
      <c r="DG6" s="148">
        <f t="shared" si="9"/>
        <v>70.39</v>
      </c>
      <c r="DH6" s="148">
        <f t="shared" si="9"/>
        <v>72.12</v>
      </c>
      <c r="DI6" s="148">
        <f t="shared" si="9"/>
        <v>55.32</v>
      </c>
      <c r="DJ6" s="148">
        <f t="shared" si="9"/>
        <v>55.08</v>
      </c>
      <c r="DK6" s="148">
        <f t="shared" si="9"/>
        <v>56.95</v>
      </c>
      <c r="DL6" s="148">
        <f t="shared" si="9"/>
        <v>58</v>
      </c>
      <c r="DM6" s="148">
        <f t="shared" si="9"/>
        <v>56.39</v>
      </c>
      <c r="DN6" s="135" t="str">
        <f>IF(DN7="-","【-】","【"&amp;SUBSTITUTE(TEXT(DN7,"#,##0.00"),"-","△")&amp;"】")</f>
        <v>【61.29】</v>
      </c>
      <c r="DO6" s="148">
        <f t="shared" ref="DO6:DX6" si="10">DO7</f>
        <v>0</v>
      </c>
      <c r="DP6" s="148">
        <f t="shared" si="10"/>
        <v>0</v>
      </c>
      <c r="DQ6" s="148">
        <f t="shared" si="10"/>
        <v>0</v>
      </c>
      <c r="DR6" s="148">
        <f t="shared" si="10"/>
        <v>0</v>
      </c>
      <c r="DS6" s="148">
        <f t="shared" si="10"/>
        <v>0</v>
      </c>
      <c r="DT6" s="148">
        <f t="shared" si="10"/>
        <v>7.35</v>
      </c>
      <c r="DU6" s="148">
        <f t="shared" si="10"/>
        <v>7.6</v>
      </c>
      <c r="DV6" s="148">
        <f t="shared" si="10"/>
        <v>7.9</v>
      </c>
      <c r="DW6" s="148">
        <f t="shared" si="10"/>
        <v>8.2100000000000009</v>
      </c>
      <c r="DX6" s="148">
        <f t="shared" si="10"/>
        <v>11.15</v>
      </c>
      <c r="DY6" s="135" t="str">
        <f>IF(DY7="-","【-】","【"&amp;SUBSTITUTE(TEXT(DY7,"#,##0.00"),"-","△")&amp;"】")</f>
        <v>【50.74】</v>
      </c>
      <c r="DZ6" s="148">
        <f t="shared" ref="DZ6:EI6" si="11">DZ7</f>
        <v>0</v>
      </c>
      <c r="EA6" s="148">
        <f t="shared" si="11"/>
        <v>0</v>
      </c>
      <c r="EB6" s="148">
        <f t="shared" si="11"/>
        <v>0</v>
      </c>
      <c r="EC6" s="148">
        <f t="shared" si="11"/>
        <v>0</v>
      </c>
      <c r="ED6" s="148">
        <f t="shared" si="11"/>
        <v>0</v>
      </c>
      <c r="EE6" s="148">
        <f t="shared" si="11"/>
        <v>9.e-002</v>
      </c>
      <c r="EF6" s="148">
        <f t="shared" si="11"/>
        <v>0.4</v>
      </c>
      <c r="EG6" s="148">
        <f t="shared" si="11"/>
        <v>0.14000000000000001</v>
      </c>
      <c r="EH6" s="148">
        <f t="shared" si="11"/>
        <v>0.19</v>
      </c>
      <c r="EI6" s="148">
        <f t="shared" si="11"/>
        <v>6.e-002</v>
      </c>
      <c r="EJ6" s="135" t="str">
        <f>IF(EJ7="-","【-】","【"&amp;SUBSTITUTE(TEXT(EJ7,"#,##0.00"),"-","△")&amp;"】")</f>
        <v>【0.20】</v>
      </c>
    </row>
    <row r="7" spans="1:140" s="128" customFormat="1">
      <c r="A7" s="130"/>
      <c r="B7" s="136" t="s">
        <v>27</v>
      </c>
      <c r="C7" s="136" t="s">
        <v>88</v>
      </c>
      <c r="D7" s="136" t="s">
        <v>89</v>
      </c>
      <c r="E7" s="136" t="s">
        <v>90</v>
      </c>
      <c r="F7" s="136" t="s">
        <v>91</v>
      </c>
      <c r="G7" s="136" t="s">
        <v>92</v>
      </c>
      <c r="H7" s="136" t="s">
        <v>93</v>
      </c>
      <c r="I7" s="136" t="s">
        <v>94</v>
      </c>
      <c r="J7" s="136" t="s">
        <v>95</v>
      </c>
      <c r="K7" s="143">
        <v>1500</v>
      </c>
      <c r="L7" s="136" t="s">
        <v>96</v>
      </c>
      <c r="M7" s="143">
        <v>1</v>
      </c>
      <c r="N7" s="143">
        <v>355</v>
      </c>
      <c r="O7" s="144" t="s">
        <v>97</v>
      </c>
      <c r="P7" s="144">
        <v>99.6</v>
      </c>
      <c r="Q7" s="143">
        <v>3</v>
      </c>
      <c r="R7" s="143">
        <v>1150</v>
      </c>
      <c r="S7" s="136" t="s">
        <v>98</v>
      </c>
      <c r="T7" s="149">
        <v>118.34</v>
      </c>
      <c r="U7" s="149">
        <v>121.11</v>
      </c>
      <c r="V7" s="149">
        <v>123.09</v>
      </c>
      <c r="W7" s="149">
        <v>128.22999999999999</v>
      </c>
      <c r="X7" s="149">
        <v>126.61</v>
      </c>
      <c r="Y7" s="149">
        <v>110.19</v>
      </c>
      <c r="Z7" s="149">
        <v>113.73</v>
      </c>
      <c r="AA7" s="149">
        <v>115.42</v>
      </c>
      <c r="AB7" s="149">
        <v>114.11</v>
      </c>
      <c r="AC7" s="155">
        <v>109.14</v>
      </c>
      <c r="AD7" s="149">
        <v>111.95</v>
      </c>
      <c r="AE7" s="149">
        <v>0</v>
      </c>
      <c r="AF7" s="149">
        <v>0</v>
      </c>
      <c r="AG7" s="149">
        <v>0</v>
      </c>
      <c r="AH7" s="149">
        <v>0</v>
      </c>
      <c r="AI7" s="149">
        <v>0</v>
      </c>
      <c r="AJ7" s="149">
        <v>132.55000000000001</v>
      </c>
      <c r="AK7" s="149">
        <v>134.69</v>
      </c>
      <c r="AL7" s="149">
        <v>133.63999999999999</v>
      </c>
      <c r="AM7" s="149">
        <v>140.65</v>
      </c>
      <c r="AN7" s="149">
        <v>163.19999999999999</v>
      </c>
      <c r="AO7" s="149">
        <v>22.25</v>
      </c>
      <c r="AP7" s="149">
        <v>11156.09</v>
      </c>
      <c r="AQ7" s="149">
        <v>12706.54</v>
      </c>
      <c r="AR7" s="149">
        <v>10542.79</v>
      </c>
      <c r="AS7" s="149">
        <v>15742.86</v>
      </c>
      <c r="AT7" s="149">
        <v>19800.169999999998</v>
      </c>
      <c r="AU7" s="149">
        <v>819.73</v>
      </c>
      <c r="AV7" s="149">
        <v>834.05</v>
      </c>
      <c r="AW7" s="149">
        <v>1011.55</v>
      </c>
      <c r="AX7" s="149">
        <v>913.57</v>
      </c>
      <c r="AY7" s="149">
        <v>973.79</v>
      </c>
      <c r="AZ7" s="149">
        <v>439.16</v>
      </c>
      <c r="BA7" s="149">
        <v>0</v>
      </c>
      <c r="BB7" s="149">
        <v>0</v>
      </c>
      <c r="BC7" s="149">
        <v>0</v>
      </c>
      <c r="BD7" s="149">
        <v>0</v>
      </c>
      <c r="BE7" s="149">
        <v>0</v>
      </c>
      <c r="BF7" s="149">
        <v>490.39</v>
      </c>
      <c r="BG7" s="149">
        <v>475.44</v>
      </c>
      <c r="BH7" s="149">
        <v>413.6</v>
      </c>
      <c r="BI7" s="149">
        <v>398.17</v>
      </c>
      <c r="BJ7" s="149">
        <v>388.41</v>
      </c>
      <c r="BK7" s="149">
        <v>227.97</v>
      </c>
      <c r="BL7" s="149">
        <v>117.41</v>
      </c>
      <c r="BM7" s="149">
        <v>120.43</v>
      </c>
      <c r="BN7" s="149">
        <v>122.41</v>
      </c>
      <c r="BO7" s="149">
        <v>128.13</v>
      </c>
      <c r="BP7" s="149">
        <v>110.93</v>
      </c>
      <c r="BQ7" s="149">
        <v>90.8</v>
      </c>
      <c r="BR7" s="149">
        <v>93.49</v>
      </c>
      <c r="BS7" s="149">
        <v>94.77</v>
      </c>
      <c r="BT7" s="149">
        <v>89.59</v>
      </c>
      <c r="BU7" s="149">
        <v>88.44</v>
      </c>
      <c r="BV7" s="149">
        <v>107.69</v>
      </c>
      <c r="BW7" s="149">
        <v>54.52</v>
      </c>
      <c r="BX7" s="149">
        <v>52.79</v>
      </c>
      <c r="BY7" s="149">
        <v>52.18</v>
      </c>
      <c r="BZ7" s="149">
        <v>49.88</v>
      </c>
      <c r="CA7" s="149">
        <v>57.77</v>
      </c>
      <c r="CB7" s="149">
        <v>50.56</v>
      </c>
      <c r="CC7" s="149">
        <v>49.4</v>
      </c>
      <c r="CD7" s="149">
        <v>49.51</v>
      </c>
      <c r="CE7" s="149">
        <v>52.49</v>
      </c>
      <c r="CF7" s="149">
        <v>51.61</v>
      </c>
      <c r="CG7" s="149">
        <v>20.260000000000002</v>
      </c>
      <c r="CH7" s="149">
        <v>24.6</v>
      </c>
      <c r="CI7" s="149">
        <v>26.13</v>
      </c>
      <c r="CJ7" s="149">
        <v>23.47</v>
      </c>
      <c r="CK7" s="149">
        <v>26.2</v>
      </c>
      <c r="CL7" s="149">
        <v>23.67</v>
      </c>
      <c r="CM7" s="149">
        <v>34.19</v>
      </c>
      <c r="CN7" s="149">
        <v>36.65</v>
      </c>
      <c r="CO7" s="149">
        <v>33.29</v>
      </c>
      <c r="CP7" s="149">
        <v>31.77</v>
      </c>
      <c r="CQ7" s="149">
        <v>33.729999999999997</v>
      </c>
      <c r="CR7" s="149">
        <v>52.31</v>
      </c>
      <c r="CS7" s="149">
        <v>76.67</v>
      </c>
      <c r="CT7" s="149">
        <v>76.67</v>
      </c>
      <c r="CU7" s="149">
        <v>76.67</v>
      </c>
      <c r="CV7" s="149">
        <v>76.67</v>
      </c>
      <c r="CW7" s="149">
        <v>76.67</v>
      </c>
      <c r="CX7" s="149">
        <v>49.05</v>
      </c>
      <c r="CY7" s="149">
        <v>50.94</v>
      </c>
      <c r="CZ7" s="149">
        <v>49.76</v>
      </c>
      <c r="DA7" s="149">
        <v>49.18</v>
      </c>
      <c r="DB7" s="149">
        <v>52.48</v>
      </c>
      <c r="DC7" s="149">
        <v>77.2</v>
      </c>
      <c r="DD7" s="149">
        <v>67.42</v>
      </c>
      <c r="DE7" s="149">
        <v>66.95</v>
      </c>
      <c r="DF7" s="149">
        <v>68.67</v>
      </c>
      <c r="DG7" s="149">
        <v>70.39</v>
      </c>
      <c r="DH7" s="149">
        <v>72.12</v>
      </c>
      <c r="DI7" s="149">
        <v>55.32</v>
      </c>
      <c r="DJ7" s="149">
        <v>55.08</v>
      </c>
      <c r="DK7" s="149">
        <v>56.95</v>
      </c>
      <c r="DL7" s="149">
        <v>58</v>
      </c>
      <c r="DM7" s="149">
        <v>56.39</v>
      </c>
      <c r="DN7" s="149">
        <v>61.29</v>
      </c>
      <c r="DO7" s="149">
        <v>0</v>
      </c>
      <c r="DP7" s="149">
        <v>0</v>
      </c>
      <c r="DQ7" s="149">
        <v>0</v>
      </c>
      <c r="DR7" s="149">
        <v>0</v>
      </c>
      <c r="DS7" s="149">
        <v>0</v>
      </c>
      <c r="DT7" s="149">
        <v>7.35</v>
      </c>
      <c r="DU7" s="149">
        <v>7.6</v>
      </c>
      <c r="DV7" s="149">
        <v>7.9</v>
      </c>
      <c r="DW7" s="149">
        <v>8.2100000000000009</v>
      </c>
      <c r="DX7" s="149">
        <v>11.15</v>
      </c>
      <c r="DY7" s="149">
        <v>50.74</v>
      </c>
      <c r="DZ7" s="149">
        <v>0</v>
      </c>
      <c r="EA7" s="149">
        <v>0</v>
      </c>
      <c r="EB7" s="149">
        <v>0</v>
      </c>
      <c r="EC7" s="149">
        <v>0</v>
      </c>
      <c r="ED7" s="149">
        <v>0</v>
      </c>
      <c r="EE7" s="149">
        <v>9.e-002</v>
      </c>
      <c r="EF7" s="149">
        <v>0.4</v>
      </c>
      <c r="EG7" s="149">
        <v>0.14000000000000001</v>
      </c>
      <c r="EH7" s="149">
        <v>0.19</v>
      </c>
      <c r="EI7" s="149">
        <v>6.e-002</v>
      </c>
      <c r="EJ7" s="149">
        <v>0.2</v>
      </c>
    </row>
    <row r="8" spans="1:140">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row>
    <row r="9" spans="1:140">
      <c r="A9" s="131"/>
      <c r="B9" s="131" t="s">
        <v>99</v>
      </c>
      <c r="C9" s="131" t="s">
        <v>100</v>
      </c>
      <c r="D9" s="131" t="s">
        <v>101</v>
      </c>
      <c r="E9" s="131" t="s">
        <v>41</v>
      </c>
      <c r="F9" s="131" t="s">
        <v>29</v>
      </c>
      <c r="T9" s="151" t="str">
        <f>T4</f>
        <v>①経常収支比率(％)</v>
      </c>
      <c r="U9" s="151"/>
      <c r="V9" s="151"/>
      <c r="W9" s="151"/>
      <c r="X9" s="151"/>
      <c r="Y9" s="151"/>
      <c r="Z9" s="151"/>
      <c r="AA9" s="151"/>
      <c r="AB9" s="151"/>
      <c r="AC9" s="151"/>
      <c r="AE9" s="151" t="str">
        <f>AE4</f>
        <v>②累積欠損金比率(％)</v>
      </c>
      <c r="AF9" s="151"/>
      <c r="AG9" s="151"/>
      <c r="AH9" s="151"/>
      <c r="AI9" s="151"/>
      <c r="AJ9" s="151"/>
      <c r="AK9" s="151"/>
      <c r="AL9" s="151"/>
      <c r="AM9" s="151"/>
      <c r="AN9" s="151"/>
      <c r="AP9" s="151" t="str">
        <f>AP4</f>
        <v>③流動比率(％)</v>
      </c>
      <c r="AQ9" s="151"/>
      <c r="AR9" s="151"/>
      <c r="AS9" s="151"/>
      <c r="AT9" s="151"/>
      <c r="AU9" s="151"/>
      <c r="AV9" s="151"/>
      <c r="AW9" s="151"/>
      <c r="AX9" s="151"/>
      <c r="AY9" s="151"/>
      <c r="BA9" s="151" t="str">
        <f>BA4</f>
        <v>④企業債残高対給水収益比率(％)</v>
      </c>
      <c r="BB9" s="151"/>
      <c r="BC9" s="151"/>
      <c r="BD9" s="151"/>
      <c r="BE9" s="151"/>
      <c r="BF9" s="151"/>
      <c r="BG9" s="151"/>
      <c r="BH9" s="151"/>
      <c r="BI9" s="151"/>
      <c r="BJ9" s="151"/>
      <c r="BL9" s="151" t="str">
        <f>BL4</f>
        <v>⑤料金回収率(％)</v>
      </c>
      <c r="BM9" s="151"/>
      <c r="BN9" s="151"/>
      <c r="BO9" s="151"/>
      <c r="BP9" s="151"/>
      <c r="BQ9" s="151"/>
      <c r="BR9" s="151"/>
      <c r="BS9" s="151"/>
      <c r="BT9" s="151"/>
      <c r="BU9" s="151"/>
      <c r="BW9" s="151" t="str">
        <f>BW4</f>
        <v>⑥給水原価(円)</v>
      </c>
      <c r="BX9" s="151"/>
      <c r="BY9" s="151"/>
      <c r="BZ9" s="151"/>
      <c r="CA9" s="151"/>
      <c r="CB9" s="151"/>
      <c r="CC9" s="151"/>
      <c r="CD9" s="151"/>
      <c r="CE9" s="151"/>
      <c r="CF9" s="151"/>
      <c r="CH9" s="151" t="str">
        <f>CH4</f>
        <v>⑦施設利用率(％)</v>
      </c>
      <c r="CI9" s="151"/>
      <c r="CJ9" s="151"/>
      <c r="CK9" s="151"/>
      <c r="CL9" s="151"/>
      <c r="CM9" s="151"/>
      <c r="CN9" s="151"/>
      <c r="CO9" s="151"/>
      <c r="CP9" s="151"/>
      <c r="CQ9" s="151"/>
      <c r="CS9" s="151" t="str">
        <f>CS4</f>
        <v>⑧契約率(％)</v>
      </c>
      <c r="CT9" s="151"/>
      <c r="CU9" s="151"/>
      <c r="CV9" s="151"/>
      <c r="CW9" s="151"/>
      <c r="CX9" s="151"/>
      <c r="CY9" s="151"/>
      <c r="CZ9" s="151"/>
      <c r="DA9" s="151"/>
      <c r="DB9" s="151"/>
      <c r="DD9" s="151" t="str">
        <f>DD4</f>
        <v>①有形固定資産減価償却率(％)</v>
      </c>
      <c r="DE9" s="151"/>
      <c r="DF9" s="151"/>
      <c r="DG9" s="151"/>
      <c r="DH9" s="151"/>
      <c r="DI9" s="151"/>
      <c r="DJ9" s="151"/>
      <c r="DK9" s="151"/>
      <c r="DL9" s="151"/>
      <c r="DM9" s="151"/>
      <c r="DO9" s="151" t="str">
        <f>DO4</f>
        <v>②管路経年化率(％)</v>
      </c>
      <c r="DP9" s="151"/>
      <c r="DQ9" s="151"/>
      <c r="DR9" s="151"/>
      <c r="DS9" s="151"/>
      <c r="DT9" s="151"/>
      <c r="DU9" s="151"/>
      <c r="DV9" s="151"/>
      <c r="DW9" s="151"/>
      <c r="DX9" s="151"/>
      <c r="DZ9" s="151" t="str">
        <f>DZ4</f>
        <v>③管路更新率(％)</v>
      </c>
      <c r="EA9" s="151"/>
      <c r="EB9" s="151"/>
      <c r="EC9" s="151"/>
      <c r="ED9" s="151"/>
      <c r="EE9" s="151"/>
      <c r="EF9" s="151"/>
      <c r="EG9" s="151"/>
      <c r="EH9" s="151"/>
      <c r="EI9" s="151"/>
    </row>
    <row r="10" spans="1:140">
      <c r="A10" s="131" t="s">
        <v>58</v>
      </c>
      <c r="B10" s="137" t="str">
        <f>IF(VALUE($B$7)=0,"",IF(VALUE($B$7)&gt;2022,"R"&amp;TEXT(VALUE($B$7)-2022,"00"),"H"&amp;VALUE($B$7)-1992))</f>
        <v>R02</v>
      </c>
      <c r="C10" s="137" t="str">
        <f>IF(VALUE($B$7)=0,"",IF(VALUE($B$7)&gt;2021,"R"&amp;TEXT(VALUE($B$7)-2021,"00"),"H"&amp;VALUE($B$7)-1991))</f>
        <v>R03</v>
      </c>
      <c r="D10" s="137" t="str">
        <f>IF(VALUE($B$7)=0,"",IF(VALUE($B$7)&gt;2020,"R"&amp;TEXT(VALUE($B$7)-2020,"00"),"H"&amp;VALUE($B$7)-1990))</f>
        <v>R04</v>
      </c>
      <c r="E10" s="137" t="str">
        <f>IF(VALUE($B$7)=0,"",IF(VALUE($B$7)&gt;2019,"R"&amp;TEXT(VALUE($B$7)-2019,"00"),"H"&amp;VALUE($B$7)-1989))</f>
        <v>R05</v>
      </c>
      <c r="F10" s="137" t="str">
        <f>IF(VALUE($B$7)=0,"",IF(VALUE($B$7)&gt;2018,"R"&amp;TEXT(VALUE($B$7)-2018,"00"),"H"&amp;VALUE($B$7)-1988))</f>
        <v>R06</v>
      </c>
      <c r="T10" s="150"/>
      <c r="U10" s="153" t="str">
        <f>$B$10</f>
        <v>R02</v>
      </c>
      <c r="V10" s="153" t="str">
        <f>$C$10</f>
        <v>R03</v>
      </c>
      <c r="W10" s="153" t="str">
        <f>$D$10</f>
        <v>R04</v>
      </c>
      <c r="X10" s="153" t="str">
        <f>$E$10</f>
        <v>R05</v>
      </c>
      <c r="Y10" s="153" t="str">
        <f>$F$10</f>
        <v>R06</v>
      </c>
      <c r="AE10" s="150"/>
      <c r="AF10" s="153" t="str">
        <f>$B$10</f>
        <v>R02</v>
      </c>
      <c r="AG10" s="153" t="str">
        <f>$C$10</f>
        <v>R03</v>
      </c>
      <c r="AH10" s="153" t="str">
        <f>$D$10</f>
        <v>R04</v>
      </c>
      <c r="AI10" s="153" t="str">
        <f>$E$10</f>
        <v>R05</v>
      </c>
      <c r="AJ10" s="153" t="str">
        <f>$F$10</f>
        <v>R06</v>
      </c>
      <c r="AP10" s="150"/>
      <c r="AQ10" s="153" t="str">
        <f>$B$10</f>
        <v>R02</v>
      </c>
      <c r="AR10" s="153" t="str">
        <f>$C$10</f>
        <v>R03</v>
      </c>
      <c r="AS10" s="153" t="str">
        <f>$D$10</f>
        <v>R04</v>
      </c>
      <c r="AT10" s="153" t="str">
        <f>$E$10</f>
        <v>R05</v>
      </c>
      <c r="AU10" s="153" t="str">
        <f>$F$10</f>
        <v>R06</v>
      </c>
      <c r="BA10" s="150"/>
      <c r="BB10" s="153" t="str">
        <f>$B$10</f>
        <v>R02</v>
      </c>
      <c r="BC10" s="153" t="str">
        <f>$C$10</f>
        <v>R03</v>
      </c>
      <c r="BD10" s="153" t="str">
        <f>$D$10</f>
        <v>R04</v>
      </c>
      <c r="BE10" s="153" t="str">
        <f>$E$10</f>
        <v>R05</v>
      </c>
      <c r="BF10" s="153" t="str">
        <f>$F$10</f>
        <v>R06</v>
      </c>
      <c r="BL10" s="150"/>
      <c r="BM10" s="153" t="str">
        <f>$B$10</f>
        <v>R02</v>
      </c>
      <c r="BN10" s="153" t="str">
        <f>$C$10</f>
        <v>R03</v>
      </c>
      <c r="BO10" s="153" t="str">
        <f>$D$10</f>
        <v>R04</v>
      </c>
      <c r="BP10" s="153" t="str">
        <f>$E$10</f>
        <v>R05</v>
      </c>
      <c r="BQ10" s="153" t="str">
        <f>$F$10</f>
        <v>R06</v>
      </c>
      <c r="BW10" s="150"/>
      <c r="BX10" s="153" t="str">
        <f>$B$10</f>
        <v>R02</v>
      </c>
      <c r="BY10" s="153" t="str">
        <f>$C$10</f>
        <v>R03</v>
      </c>
      <c r="BZ10" s="153" t="str">
        <f>$D$10</f>
        <v>R04</v>
      </c>
      <c r="CA10" s="153" t="str">
        <f>$E$10</f>
        <v>R05</v>
      </c>
      <c r="CB10" s="153" t="str">
        <f>$F$10</f>
        <v>R06</v>
      </c>
      <c r="CH10" s="150"/>
      <c r="CI10" s="153" t="str">
        <f>$B$10</f>
        <v>R02</v>
      </c>
      <c r="CJ10" s="153" t="str">
        <f>$C$10</f>
        <v>R03</v>
      </c>
      <c r="CK10" s="153" t="str">
        <f>$D$10</f>
        <v>R04</v>
      </c>
      <c r="CL10" s="153" t="str">
        <f>$E$10</f>
        <v>R05</v>
      </c>
      <c r="CM10" s="153" t="str">
        <f>$F$10</f>
        <v>R06</v>
      </c>
      <c r="CS10" s="150"/>
      <c r="CT10" s="153" t="str">
        <f>$B$10</f>
        <v>R02</v>
      </c>
      <c r="CU10" s="153" t="str">
        <f>$C$10</f>
        <v>R03</v>
      </c>
      <c r="CV10" s="153" t="str">
        <f>$D$10</f>
        <v>R04</v>
      </c>
      <c r="CW10" s="153" t="str">
        <f>$E$10</f>
        <v>R05</v>
      </c>
      <c r="CX10" s="153" t="str">
        <f>$F$10</f>
        <v>R06</v>
      </c>
      <c r="DD10" s="150"/>
      <c r="DE10" s="153" t="str">
        <f>$B$10</f>
        <v>R02</v>
      </c>
      <c r="DF10" s="153" t="str">
        <f>$C$10</f>
        <v>R03</v>
      </c>
      <c r="DG10" s="153" t="str">
        <f>$D$10</f>
        <v>R04</v>
      </c>
      <c r="DH10" s="153" t="str">
        <f>$E$10</f>
        <v>R05</v>
      </c>
      <c r="DI10" s="153" t="str">
        <f>$F$10</f>
        <v>R06</v>
      </c>
      <c r="DO10" s="150"/>
      <c r="DP10" s="153" t="str">
        <f>$B$10</f>
        <v>R02</v>
      </c>
      <c r="DQ10" s="153" t="str">
        <f>$C$10</f>
        <v>R03</v>
      </c>
      <c r="DR10" s="153" t="str">
        <f>$D$10</f>
        <v>R04</v>
      </c>
      <c r="DS10" s="153" t="str">
        <f>$E$10</f>
        <v>R05</v>
      </c>
      <c r="DT10" s="153" t="str">
        <f>$F$10</f>
        <v>R06</v>
      </c>
      <c r="DZ10" s="150"/>
      <c r="EA10" s="153" t="str">
        <f>$B$10</f>
        <v>R02</v>
      </c>
      <c r="EB10" s="153" t="str">
        <f>$C$10</f>
        <v>R03</v>
      </c>
      <c r="EC10" s="153" t="str">
        <f>$D$10</f>
        <v>R04</v>
      </c>
      <c r="ED10" s="153" t="str">
        <f>$E$10</f>
        <v>R05</v>
      </c>
      <c r="EE10" s="153" t="str">
        <f>$F$10</f>
        <v>R06</v>
      </c>
    </row>
    <row r="11" spans="1:140">
      <c r="T11" s="152" t="s">
        <v>20</v>
      </c>
      <c r="U11" s="154">
        <f>IF(T6="-",NA(),T6)</f>
        <v>118.34</v>
      </c>
      <c r="V11" s="154">
        <f>IF(U6="-",NA(),U6)</f>
        <v>121.11</v>
      </c>
      <c r="W11" s="154">
        <f>IF(V6="-",NA(),V6)</f>
        <v>123.09</v>
      </c>
      <c r="X11" s="154">
        <f>IF(W6="-",NA(),W6)</f>
        <v>128.22999999999999</v>
      </c>
      <c r="Y11" s="154">
        <f>IF(X6="-",NA(),X6)</f>
        <v>126.61</v>
      </c>
      <c r="AE11" s="152" t="s">
        <v>20</v>
      </c>
      <c r="AF11" s="154">
        <f>IF(AE6="-",NA(),AE6)</f>
        <v>0</v>
      </c>
      <c r="AG11" s="154">
        <f>IF(AF6="-",NA(),AF6)</f>
        <v>0</v>
      </c>
      <c r="AH11" s="154">
        <f>IF(AG6="-",NA(),AG6)</f>
        <v>0</v>
      </c>
      <c r="AI11" s="154">
        <f>IF(AH6="-",NA(),AH6)</f>
        <v>0</v>
      </c>
      <c r="AJ11" s="154">
        <f>IF(AI6="-",NA(),AI6)</f>
        <v>0</v>
      </c>
      <c r="AP11" s="152" t="s">
        <v>20</v>
      </c>
      <c r="AQ11" s="154">
        <f>IF(AP6="-",NA(),AP6)</f>
        <v>11156.09</v>
      </c>
      <c r="AR11" s="154">
        <f>IF(AQ6="-",NA(),AQ6)</f>
        <v>12706.54</v>
      </c>
      <c r="AS11" s="154">
        <f>IF(AR6="-",NA(),AR6)</f>
        <v>10542.79</v>
      </c>
      <c r="AT11" s="154">
        <f>IF(AS6="-",NA(),AS6)</f>
        <v>15742.86</v>
      </c>
      <c r="AU11" s="154">
        <f>IF(AT6="-",NA(),AT6)</f>
        <v>19800.169999999998</v>
      </c>
      <c r="BA11" s="152" t="s">
        <v>20</v>
      </c>
      <c r="BB11" s="154">
        <f>IF(BA6="-",NA(),BA6)</f>
        <v>0</v>
      </c>
      <c r="BC11" s="154">
        <f>IF(BB6="-",NA(),BB6)</f>
        <v>0</v>
      </c>
      <c r="BD11" s="154">
        <f>IF(BC6="-",NA(),BC6)</f>
        <v>0</v>
      </c>
      <c r="BE11" s="154">
        <f>IF(BD6="-",NA(),BD6)</f>
        <v>0</v>
      </c>
      <c r="BF11" s="154">
        <f>IF(BE6="-",NA(),BE6)</f>
        <v>0</v>
      </c>
      <c r="BL11" s="152" t="s">
        <v>20</v>
      </c>
      <c r="BM11" s="154">
        <f>IF(BL6="-",NA(),BL6)</f>
        <v>117.41</v>
      </c>
      <c r="BN11" s="154">
        <f>IF(BM6="-",NA(),BM6)</f>
        <v>120.43</v>
      </c>
      <c r="BO11" s="154">
        <f>IF(BN6="-",NA(),BN6)</f>
        <v>122.41</v>
      </c>
      <c r="BP11" s="154">
        <f>IF(BO6="-",NA(),BO6)</f>
        <v>128.13</v>
      </c>
      <c r="BQ11" s="154">
        <f>IF(BP6="-",NA(),BP6)</f>
        <v>110.93</v>
      </c>
      <c r="BW11" s="152" t="s">
        <v>20</v>
      </c>
      <c r="BX11" s="154">
        <f>IF(BW6="-",NA(),BW6)</f>
        <v>54.52</v>
      </c>
      <c r="BY11" s="154">
        <f>IF(BX6="-",NA(),BX6)</f>
        <v>52.79</v>
      </c>
      <c r="BZ11" s="154">
        <f>IF(BY6="-",NA(),BY6)</f>
        <v>52.18</v>
      </c>
      <c r="CA11" s="154">
        <f>IF(BZ6="-",NA(),BZ6)</f>
        <v>49.88</v>
      </c>
      <c r="CB11" s="154">
        <f>IF(CA6="-",NA(),CA6)</f>
        <v>57.77</v>
      </c>
      <c r="CH11" s="152" t="s">
        <v>20</v>
      </c>
      <c r="CI11" s="154">
        <f>IF(CH6="-",NA(),CH6)</f>
        <v>24.6</v>
      </c>
      <c r="CJ11" s="154">
        <f>IF(CI6="-",NA(),CI6)</f>
        <v>26.13</v>
      </c>
      <c r="CK11" s="154">
        <f>IF(CJ6="-",NA(),CJ6)</f>
        <v>23.47</v>
      </c>
      <c r="CL11" s="154">
        <f>IF(CK6="-",NA(),CK6)</f>
        <v>26.2</v>
      </c>
      <c r="CM11" s="154">
        <f>IF(CL6="-",NA(),CL6)</f>
        <v>23.67</v>
      </c>
      <c r="CS11" s="152" t="s">
        <v>20</v>
      </c>
      <c r="CT11" s="154">
        <f>IF(CS6="-",NA(),CS6)</f>
        <v>76.67</v>
      </c>
      <c r="CU11" s="154">
        <f>IF(CT6="-",NA(),CT6)</f>
        <v>76.67</v>
      </c>
      <c r="CV11" s="154">
        <f>IF(CU6="-",NA(),CU6)</f>
        <v>76.67</v>
      </c>
      <c r="CW11" s="154">
        <f>IF(CV6="-",NA(),CV6)</f>
        <v>76.67</v>
      </c>
      <c r="CX11" s="154">
        <f>IF(CW6="-",NA(),CW6)</f>
        <v>76.67</v>
      </c>
      <c r="DD11" s="152" t="s">
        <v>20</v>
      </c>
      <c r="DE11" s="154">
        <f>IF(DD6="-",NA(),DD6)</f>
        <v>67.42</v>
      </c>
      <c r="DF11" s="154">
        <f>IF(DE6="-",NA(),DE6)</f>
        <v>66.95</v>
      </c>
      <c r="DG11" s="154">
        <f>IF(DF6="-",NA(),DF6)</f>
        <v>68.67</v>
      </c>
      <c r="DH11" s="154">
        <f>IF(DG6="-",NA(),DG6)</f>
        <v>70.39</v>
      </c>
      <c r="DI11" s="154">
        <f>IF(DH6="-",NA(),DH6)</f>
        <v>72.12</v>
      </c>
      <c r="DO11" s="152" t="s">
        <v>20</v>
      </c>
      <c r="DP11" s="154">
        <f>IF(DO6="-",NA(),DO6)</f>
        <v>0</v>
      </c>
      <c r="DQ11" s="154">
        <f>IF(DP6="-",NA(),DP6)</f>
        <v>0</v>
      </c>
      <c r="DR11" s="154">
        <f>IF(DQ6="-",NA(),DQ6)</f>
        <v>0</v>
      </c>
      <c r="DS11" s="154">
        <f>IF(DR6="-",NA(),DR6)</f>
        <v>0</v>
      </c>
      <c r="DT11" s="154">
        <f>IF(DS6="-",NA(),DS6)</f>
        <v>0</v>
      </c>
      <c r="DZ11" s="152" t="s">
        <v>20</v>
      </c>
      <c r="EA11" s="154">
        <f>IF(DZ6="-",NA(),DZ6)</f>
        <v>0</v>
      </c>
      <c r="EB11" s="154">
        <f>IF(EA6="-",NA(),EA6)</f>
        <v>0</v>
      </c>
      <c r="EC11" s="154">
        <f>IF(EB6="-",NA(),EB6)</f>
        <v>0</v>
      </c>
      <c r="ED11" s="154">
        <f>IF(EC6="-",NA(),EC6)</f>
        <v>0</v>
      </c>
      <c r="EE11" s="154">
        <f>IF(ED6="-",NA(),ED6)</f>
        <v>0</v>
      </c>
    </row>
    <row r="12" spans="1:140">
      <c r="T12" s="152" t="s">
        <v>42</v>
      </c>
      <c r="U12" s="154">
        <f>IF(Y6="-",NA(),Y6)</f>
        <v>110.19</v>
      </c>
      <c r="V12" s="154">
        <f>IF(Z6="-",NA(),Z6)</f>
        <v>113.73</v>
      </c>
      <c r="W12" s="154">
        <f>IF(AA6="-",NA(),AA6)</f>
        <v>115.42</v>
      </c>
      <c r="X12" s="154">
        <f>IF(AB6="-",NA(),AB6)</f>
        <v>114.11</v>
      </c>
      <c r="Y12" s="154">
        <f>IF(AC6="-",NA(),AC6)</f>
        <v>109.14</v>
      </c>
      <c r="AE12" s="152" t="s">
        <v>42</v>
      </c>
      <c r="AF12" s="154">
        <f>IF(AJ6="-",NA(),AJ6)</f>
        <v>132.55000000000001</v>
      </c>
      <c r="AG12" s="154">
        <f>IF(AK6="-",NA(),AK6)</f>
        <v>134.69</v>
      </c>
      <c r="AH12" s="154">
        <f>IF(AL6="-",NA(),AL6)</f>
        <v>133.63999999999999</v>
      </c>
      <c r="AI12" s="154">
        <f>IF(AM6="-",NA(),AM6)</f>
        <v>140.65</v>
      </c>
      <c r="AJ12" s="154">
        <f>IF(AN6="-",NA(),AN6)</f>
        <v>163.19999999999999</v>
      </c>
      <c r="AP12" s="152" t="s">
        <v>42</v>
      </c>
      <c r="AQ12" s="154">
        <f>IF(AU6="-",NA(),AU6)</f>
        <v>819.73</v>
      </c>
      <c r="AR12" s="154">
        <f>IF(AV6="-",NA(),AV6)</f>
        <v>834.05</v>
      </c>
      <c r="AS12" s="154">
        <f>IF(AW6="-",NA(),AW6)</f>
        <v>1011.55</v>
      </c>
      <c r="AT12" s="154">
        <f>IF(AX6="-",NA(),AX6)</f>
        <v>913.57</v>
      </c>
      <c r="AU12" s="154">
        <f>IF(AY6="-",NA(),AY6)</f>
        <v>973.79</v>
      </c>
      <c r="BA12" s="152" t="s">
        <v>42</v>
      </c>
      <c r="BB12" s="154">
        <f>IF(BF6="-",NA(),BF6)</f>
        <v>490.39</v>
      </c>
      <c r="BC12" s="154">
        <f>IF(BG6="-",NA(),BG6)</f>
        <v>475.44</v>
      </c>
      <c r="BD12" s="154">
        <f>IF(BH6="-",NA(),BH6)</f>
        <v>413.6</v>
      </c>
      <c r="BE12" s="154">
        <f>IF(BI6="-",NA(),BI6)</f>
        <v>398.17</v>
      </c>
      <c r="BF12" s="154">
        <f>IF(BJ6="-",NA(),BJ6)</f>
        <v>388.41</v>
      </c>
      <c r="BL12" s="152" t="s">
        <v>42</v>
      </c>
      <c r="BM12" s="154">
        <f>IF(BQ6="-",NA(),BQ6)</f>
        <v>90.8</v>
      </c>
      <c r="BN12" s="154">
        <f>IF(BR6="-",NA(),BR6)</f>
        <v>93.49</v>
      </c>
      <c r="BO12" s="154">
        <f>IF(BS6="-",NA(),BS6)</f>
        <v>94.77</v>
      </c>
      <c r="BP12" s="154">
        <f>IF(BT6="-",NA(),BT6)</f>
        <v>89.59</v>
      </c>
      <c r="BQ12" s="154">
        <f>IF(BU6="-",NA(),BU6)</f>
        <v>88.44</v>
      </c>
      <c r="BW12" s="152" t="s">
        <v>42</v>
      </c>
      <c r="BX12" s="154">
        <f>IF(CB6="-",NA(),CB6)</f>
        <v>50.56</v>
      </c>
      <c r="BY12" s="154">
        <f>IF(CC6="-",NA(),CC6)</f>
        <v>49.4</v>
      </c>
      <c r="BZ12" s="154">
        <f>IF(CD6="-",NA(),CD6)</f>
        <v>49.51</v>
      </c>
      <c r="CA12" s="154">
        <f>IF(CE6="-",NA(),CE6)</f>
        <v>52.49</v>
      </c>
      <c r="CB12" s="154">
        <f>IF(CF6="-",NA(),CF6)</f>
        <v>51.61</v>
      </c>
      <c r="CH12" s="152" t="s">
        <v>42</v>
      </c>
      <c r="CI12" s="154">
        <f>IF(CM6="-",NA(),CM6)</f>
        <v>34.19</v>
      </c>
      <c r="CJ12" s="154">
        <f>IF(CN6="-",NA(),CN6)</f>
        <v>36.65</v>
      </c>
      <c r="CK12" s="154">
        <f>IF(CO6="-",NA(),CO6)</f>
        <v>33.29</v>
      </c>
      <c r="CL12" s="154">
        <f>IF(CP6="-",NA(),CP6)</f>
        <v>31.77</v>
      </c>
      <c r="CM12" s="154">
        <f>IF(CQ6="-",NA(),CQ6)</f>
        <v>33.729999999999997</v>
      </c>
      <c r="CS12" s="152" t="s">
        <v>42</v>
      </c>
      <c r="CT12" s="154">
        <f>IF(CX6="-",NA(),CX6)</f>
        <v>49.05</v>
      </c>
      <c r="CU12" s="154">
        <f>IF(CY6="-",NA(),CY6)</f>
        <v>50.94</v>
      </c>
      <c r="CV12" s="154">
        <f>IF(CZ6="-",NA(),CZ6)</f>
        <v>49.76</v>
      </c>
      <c r="CW12" s="154">
        <f>IF(DA6="-",NA(),DA6)</f>
        <v>49.18</v>
      </c>
      <c r="CX12" s="154">
        <f>IF(DB6="-",NA(),DB6)</f>
        <v>52.48</v>
      </c>
      <c r="DD12" s="152" t="s">
        <v>42</v>
      </c>
      <c r="DE12" s="154">
        <f>IF(DI6="-",NA(),DI6)</f>
        <v>55.32</v>
      </c>
      <c r="DF12" s="154">
        <f>IF(DJ6="-",NA(),DJ6)</f>
        <v>55.08</v>
      </c>
      <c r="DG12" s="154">
        <f>IF(DK6="-",NA(),DK6)</f>
        <v>56.95</v>
      </c>
      <c r="DH12" s="154">
        <f>IF(DL6="-",NA(),DL6)</f>
        <v>58</v>
      </c>
      <c r="DI12" s="154">
        <f>IF(DM6="-",NA(),DM6)</f>
        <v>56.39</v>
      </c>
      <c r="DO12" s="152" t="s">
        <v>42</v>
      </c>
      <c r="DP12" s="154">
        <f>IF(DT6="-",NA(),DT6)</f>
        <v>7.35</v>
      </c>
      <c r="DQ12" s="154">
        <f>IF(DU6="-",NA(),DU6)</f>
        <v>7.6</v>
      </c>
      <c r="DR12" s="154">
        <f>IF(DV6="-",NA(),DV6)</f>
        <v>7.9</v>
      </c>
      <c r="DS12" s="154">
        <f>IF(DW6="-",NA(),DW6)</f>
        <v>8.2100000000000009</v>
      </c>
      <c r="DT12" s="154">
        <f>IF(DX6="-",NA(),DX6)</f>
        <v>11.15</v>
      </c>
      <c r="DZ12" s="152" t="s">
        <v>42</v>
      </c>
      <c r="EA12" s="154">
        <f>IF(EE6="-",NA(),EE6)</f>
        <v>9.e-002</v>
      </c>
      <c r="EB12" s="154">
        <f>IF(EF6="-",NA(),EF6)</f>
        <v>0.4</v>
      </c>
      <c r="EC12" s="154">
        <f>IF(EG6="-",NA(),EG6)</f>
        <v>0.14000000000000001</v>
      </c>
      <c r="ED12" s="154">
        <f>IF(EH6="-",NA(),EH6)</f>
        <v>0.19</v>
      </c>
      <c r="EE12" s="154">
        <f>IF(EI6="-",NA(),EI6)</f>
        <v>6.e-002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河内 美樹</cp:lastModifiedBy>
  <dcterms:created xsi:type="dcterms:W3CDTF">2025-12-15T05:02:03Z</dcterms:created>
  <dcterms:modified xsi:type="dcterms:W3CDTF">2026-01-28T02:49:22Z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2026-01-28T02:49:22Z</vt:filetime>
  </property>
</Properties>
</file>