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4Pz7X+lemDupY9fZDwCnrAaqpxL6iQXZm39iPhM2IJk72iscSK6dG2Ucm2FQ0IvK7T7RsByiF7MHOrY1WiEdFw==" workbookSaltValue="7dkFsL3Y+uJEXMnlndx5nA=="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<sst xmlns="http://schemas.openxmlformats.org/spreadsheetml/2006/main" xmlns:r="http://schemas.openxmlformats.org/officeDocument/2006/relationships" count="114" uniqueCount="114">
  <si>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人口（人）</t>
    <rPh sb="0" eb="2">
      <t>ジンコウ</t>
    </rPh>
    <rPh sb="3" eb="4">
      <t>ヒト</t>
    </rPh>
    <phoneticPr fontId="1"/>
  </si>
  <si>
    <t>1⑥</t>
  </si>
  <si>
    <t>令和6年度全国平均</t>
    <rPh sb="0" eb="2">
      <t>レイワ</t>
    </rPh>
    <rPh sb="3" eb="5">
      <t>ネンド</t>
    </rPh>
    <phoneticPr fontId="1"/>
  </si>
  <si>
    <t>経営比較分析表（令和6年度決算）</t>
    <rPh sb="8" eb="10">
      <t>レイワ</t>
    </rPh>
    <rPh sb="11" eb="13">
      <t>ネンド</t>
    </rPh>
    <phoneticPr fontId="1"/>
  </si>
  <si>
    <t>F2</t>
  </si>
  <si>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</si>
  <si>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</si>
  <si>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</si>
  <si>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</si>
  <si>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比率(N-3)</t>
    <rPh sb="0" eb="2">
      <t>ヒリツ</t>
    </rPh>
    <phoneticPr fontId="1"/>
  </si>
  <si>
    <t>業務CD</t>
    <rPh sb="0" eb="2">
      <t>ギョウム</t>
    </rPh>
    <phoneticPr fontId="1"/>
  </si>
  <si>
    <t>事業名</t>
  </si>
  <si>
    <r>
      <t>面積(km</t>
    </r>
    <r>
      <rPr>
        <b/>
        <vertAlign val="superscript"/>
        <sz val="11"/>
        <color theme="1"/>
        <rFont val="ＭＳ ゴシック"/>
      </rPr>
      <t>2</t>
    </r>
    <r>
      <rPr>
        <b/>
        <sz val="11"/>
        <color theme="1"/>
        <rFont val="ＭＳ ゴシック"/>
      </rPr>
      <t>)</t>
    </r>
  </si>
  <si>
    <t>類似団体区分</t>
    <rPh sb="4" eb="6">
      <t>クブン</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</si>
  <si>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</si>
  <si>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当該団体値（当該値）</t>
    <rPh sb="2" eb="4">
      <t>ダンタイ</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</si>
  <si>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</si>
  <si>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</si>
  <si>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</si>
  <si>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</si>
  <si>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</si>
  <si>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施設CD</t>
    <rPh sb="0" eb="2">
      <t>シセツ</t>
    </rPh>
    <phoneticPr fontId="1"/>
  </si>
  <si>
    <t>業種CD</t>
    <rPh sb="0" eb="2">
      <t>ギョウシュ</t>
    </rPh>
    <phoneticPr fontId="1"/>
  </si>
  <si>
    <t>■</t>
  </si>
  <si>
    <t>資金不足比率(％)</t>
  </si>
  <si>
    <t>自己資本構成比率(％)</t>
  </si>
  <si>
    <t>1⑦</t>
  </si>
  <si>
    <t>2. 老朽化の状況</t>
  </si>
  <si>
    <t>－</t>
  </si>
  <si>
    <t>類似団体</t>
    <rPh sb="0" eb="2">
      <t>ルイジ</t>
    </rPh>
    <rPh sb="2" eb="4">
      <t>ダンタイ</t>
    </rPh>
    <phoneticPr fontId="1"/>
  </si>
  <si>
    <t>普及率(％)</t>
  </si>
  <si>
    <t>有収率(％)</t>
    <rPh sb="0" eb="1">
      <t>ユウ</t>
    </rPh>
    <rPh sb="1" eb="3">
      <t>シュウリツ</t>
    </rPh>
    <phoneticPr fontId="1"/>
  </si>
  <si>
    <t>処理区域内人口(人)</t>
    <rPh sb="0" eb="2">
      <t>ショリ</t>
    </rPh>
    <rPh sb="2" eb="5">
      <t>クイキナイ</t>
    </rPh>
    <phoneticPr fontId="1"/>
  </si>
  <si>
    <t>④企業債残高対事業規模比率(％)</t>
  </si>
  <si>
    <r>
      <t>処理区域面積(km</t>
    </r>
    <r>
      <rPr>
        <b/>
        <vertAlign val="superscript"/>
        <sz val="11"/>
        <color theme="1"/>
        <rFont val="ＭＳ ゴシック"/>
      </rPr>
      <t>2</t>
    </r>
    <r>
      <rPr>
        <b/>
        <sz val="11"/>
        <color theme="1"/>
        <rFont val="ＭＳ ゴシック"/>
      </rPr>
      <t>)</t>
    </r>
    <rPh sb="0" eb="2">
      <t>ショリ</t>
    </rPh>
    <rPh sb="2" eb="4">
      <t>クイキ</t>
    </rPh>
    <phoneticPr fontId="1"/>
  </si>
  <si>
    <t>類似団体平均値（平均値）</t>
  </si>
  <si>
    <t>大項目</t>
    <rPh sb="0" eb="3">
      <t>ダイコウモク</t>
    </rPh>
    <phoneticPr fontId="1"/>
  </si>
  <si>
    <t>1②</t>
  </si>
  <si>
    <t>全国平均</t>
    <rPh sb="0" eb="2">
      <t>ゼンコク</t>
    </rPh>
    <rPh sb="2" eb="4">
      <t>ヘイキン</t>
    </rPh>
    <phoneticPr fontId="1"/>
  </si>
  <si>
    <t>【】</t>
  </si>
  <si>
    <t>1. 経営の健全性・効率性</t>
  </si>
  <si>
    <t>②累積欠損金比率(％)</t>
  </si>
  <si>
    <t>類似団体平均(N-2)</t>
  </si>
  <si>
    <t>全体総括</t>
    <rPh sb="0" eb="2">
      <t>ゼンタイ</t>
    </rPh>
    <rPh sb="2" eb="4">
      <t>ソウカツ</t>
    </rPh>
    <phoneticPr fontId="1"/>
  </si>
  <si>
    <t>小項目</t>
    <rPh sb="0" eb="3">
      <t>ショウコウモク</t>
    </rPh>
    <phoneticPr fontId="1"/>
  </si>
  <si>
    <t>2. 老朽化の状況について</t>
  </si>
  <si>
    <t>⑧水洗化率(％)</t>
  </si>
  <si>
    <t>←年数補正</t>
    <rPh sb="1" eb="3">
      <t>ネンスウ</t>
    </rPh>
    <rPh sb="3" eb="5">
      <t>ホセイ</t>
    </rPh>
    <phoneticPr fontId="1"/>
  </si>
  <si>
    <t>団体CD</t>
    <rPh sb="0" eb="2">
      <t>ダンタイ</t>
    </rPh>
    <phoneticPr fontId="1"/>
  </si>
  <si>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</si>
  <si>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1①</t>
  </si>
  <si>
    <t>①経常収支比率(％)</t>
  </si>
  <si>
    <t>1③</t>
  </si>
  <si>
    <t>項番</t>
    <rPh sb="0" eb="2">
      <t>コウバン</t>
    </rPh>
    <phoneticPr fontId="1"/>
  </si>
  <si>
    <t>1⑧</t>
  </si>
  <si>
    <t>1④</t>
  </si>
  <si>
    <t>1⑤</t>
  </si>
  <si>
    <t>2①</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</si>
  <si>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</si>
  <si>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</si>
  <si>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下水道事業(法適用)</t>
    <rPh sb="3" eb="5">
      <t>ジギョウ</t>
    </rPh>
    <rPh sb="6" eb="7">
      <t>ホウ</t>
    </rPh>
    <rPh sb="7" eb="9">
      <t>テキヨウ</t>
    </rPh>
    <phoneticPr fontId="1"/>
  </si>
  <si>
    <t>2②</t>
  </si>
  <si>
    <t>2③</t>
  </si>
  <si>
    <t>事業CD</t>
    <rPh sb="0" eb="2">
      <t>ジギョウ</t>
    </rPh>
    <phoneticPr fontId="1"/>
  </si>
  <si>
    <t>年度</t>
    <rPh sb="0" eb="2">
      <t>ネンド</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</si>
  <si>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</si>
  <si>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</si>
  <si>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</si>
  <si>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⑤経費回収率(％)</t>
  </si>
  <si>
    <t>⑥汚水処理原価(円)</t>
    <rPh sb="1" eb="3">
      <t>オスイ</t>
    </rPh>
    <rPh sb="3" eb="5">
      <t>ショリ</t>
    </rPh>
    <rPh sb="5" eb="7">
      <t>ゲンカ</t>
    </rPh>
    <rPh sb="8" eb="9">
      <t>エン</t>
    </rPh>
    <phoneticPr fontId="1"/>
  </si>
  <si>
    <t>⑦施設利用率(％)</t>
    <rPh sb="1" eb="3">
      <t>シセツ</t>
    </rPh>
    <rPh sb="3" eb="6">
      <t>リヨウリツ</t>
    </rPh>
    <phoneticPr fontId="1"/>
  </si>
  <si>
    <t>②管渠老朽化率(％)</t>
  </si>
  <si>
    <t>③管渠改善率(％)</t>
  </si>
  <si>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</si>
  <si>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</si>
  <si>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</si>
  <si>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</si>
  <si>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</si>
  <si>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</si>
  <si>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</si>
  <si>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</si>
  <si>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</si>
  <si>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</si>
  <si>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</si>
  <si>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処理区域内人口</t>
  </si>
  <si>
    <t>処理区域面積</t>
  </si>
  <si>
    <t>処理区域内人口密度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</si>
  <si>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</si>
  <si>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</si>
  <si>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</si>
  <si>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</si>
  <si>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</si>
  <si>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</si>
  <si>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農業集落排水</t>
  </si>
  <si>
    <t>類似団体平均(N-1)</t>
  </si>
  <si>
    <t>類似団体平均(N)</t>
  </si>
  <si>
    <t>全国平均</t>
  </si>
  <si>
    <t>参照用</t>
    <rPh sb="0" eb="3">
      <t>サンショウヨウ</t>
    </rPh>
    <phoneticPr fontId="1"/>
  </si>
  <si>
    <t>茨城県　笠間市</t>
  </si>
  <si>
    <t>法適用</t>
  </si>
  <si>
    <t>下水道事業</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</si>
  <si>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</si>
  <si>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</si>
  <si>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</si>
  <si>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</si>
  <si>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</si>
  <si>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</si>
  <si>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</si>
  <si>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</si>
  <si>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</si>
  <si>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</si>
  <si>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　主な財源として、下水道使用料のほか、一般会計からの繰入金をもって運営をしているが、</t>
    </r>
    <r>
      <rPr>
        <sz val="11"/>
        <color auto="1"/>
        <rFont val="ＭＳ ゴシック"/>
      </rPr>
      <t>人口減少による使用料収入の減が避けられず、今後も厳しい財務状況が見込まれる。接続推進を図ることで早期の収益化につなげる一方で、経費回収率の推移や人口動態等社会情勢を鑑み、料金体系の見直しを検討する必要がある。
　今後も施設の老朽化による修繕・更新に伴う経費の増加が見込まれるため、老朽化の状況を把握し、さい適切かつ計画的な改修・更新を進め、施設の長寿命化と更新費の平準化を図り、突発的な修繕等を未然に防ぐとともに、更新投資等に充てる財源を確保していく必要がある。</t>
    </r>
    <rPh sb="148" eb="150">
      <t>コンゴ</t>
    </rPh>
    <rPh sb="186" eb="188">
      <t>ジョウキョウ</t>
    </rPh>
    <rPh sb="189" eb="191">
      <t>ハアク</t>
    </rPh>
    <phoneticPr fontId="1"/>
  </si>
  <si>
    <r>
      <t xml:space="preserve">①経常収支比率は、100％を下回り、②累積欠損金比率も47％となっている。本市の人口が減少傾向にあるため使用料収入の減収が見込まれ、処理施設についても老朽化がみられ修繕費用の増加が見込まれるため、更なる経費節減と使用料収入の確保が必要である。
③流動比率
　流動負債は主に企業債であり、現状は一般会計補助金により支払能力は確保されている。企業債の償還が進む中で、新規借入を抑制し現金の確保に努める必要がある。
</t>
    </r>
    <r>
      <rPr>
        <sz val="11"/>
        <color auto="1"/>
        <rFont val="ＭＳ ゴシック"/>
      </rPr>
      <t>④企業債残高対事業規模比率は、類似団体平均値を下回っているが、一般会計繰入金に依存しているため、投資規模の適正化と営業収益の向上を図っていくことが必要である。</t>
    </r>
    <r>
      <rPr>
        <sz val="11"/>
        <color rgb="FFFF0000"/>
        <rFont val="ＭＳ ゴシック"/>
      </rPr>
      <t xml:space="preserve">
</t>
    </r>
    <r>
      <rPr>
        <sz val="11"/>
        <color auto="1"/>
        <rFont val="ＭＳ ゴシック"/>
      </rPr>
      <t>⑤経費回収率は、類似団体平均値を上回っているが、将来的には人口減による使用料収入の減が見込まれ、今後も接続率の向上や料金体系の見直しが必要である。</t>
    </r>
    <r>
      <rPr>
        <sz val="11"/>
        <color rgb="FFFF0000"/>
        <rFont val="ＭＳ ゴシック"/>
      </rPr>
      <t xml:space="preserve">
</t>
    </r>
    <r>
      <rPr>
        <sz val="11"/>
        <color auto="1"/>
        <rFont val="ＭＳ ゴシック"/>
      </rPr>
      <t>⑥汚水処理原価は、全国平均・類似団体の平均を下回っており、今後も汚水処理にかかる経費の更なる削減が必要である。</t>
    </r>
    <r>
      <rPr>
        <sz val="11"/>
        <color rgb="FFFF0000"/>
        <rFont val="ＭＳ ゴシック"/>
      </rPr>
      <t xml:space="preserve">
</t>
    </r>
    <r>
      <rPr>
        <sz val="11"/>
        <color auto="1"/>
        <rFont val="ＭＳ ゴシック"/>
      </rPr>
      <t>⑦施設利用率及び⑧水洗化率は、類似団体平均値を下回っているため、今後も継続的な戸別訪問や広報活動等の接続向上を図る取り組みや、必要に応じて計画処理能力、施設の耐用年数を踏まえ、近隣施設との統廃合を検討し、適切な施設規模を維持することが必要である。</t>
    </r>
    <rPh sb="37" eb="39">
      <t>ホンシ</t>
    </rPh>
    <rPh sb="301" eb="303">
      <t>ウワマワ</t>
    </rPh>
    <rPh sb="333" eb="335">
      <t>コンゴ</t>
    </rPh>
    <rPh sb="381" eb="383">
      <t>シタマワ</t>
    </rPh>
    <rPh sb="388" eb="390">
      <t>コンゴ</t>
    </rPh>
    <rPh sb="484" eb="486">
      <t>ケイカク</t>
    </rPh>
    <rPh sb="486" eb="488">
      <t>ショリ</t>
    </rPh>
    <rPh sb="488" eb="490">
      <t>ノウリョク</t>
    </rPh>
    <rPh sb="491" eb="493">
      <t>シセツ</t>
    </rPh>
    <rPh sb="494" eb="496">
      <t>タイヨウ</t>
    </rPh>
    <rPh sb="496" eb="498">
      <t>ネンスウ</t>
    </rPh>
    <rPh sb="499" eb="500">
      <t>フ</t>
    </rPh>
    <rPh sb="503" eb="505">
      <t>キンリン</t>
    </rPh>
    <rPh sb="505" eb="507">
      <t>シセツ</t>
    </rPh>
    <rPh sb="509" eb="512">
      <t>トウハイゴウ</t>
    </rPh>
    <rPh sb="513" eb="515">
      <t>ケントウ</t>
    </rPh>
    <rPh sb="517" eb="519">
      <t>テキセツ</t>
    </rPh>
    <rPh sb="520" eb="522">
      <t>シセツ</t>
    </rPh>
    <rPh sb="522" eb="524">
      <t>キボ</t>
    </rPh>
    <rPh sb="525" eb="527">
      <t>イジ</t>
    </rPh>
    <phoneticPr fontId="1"/>
  </si>
  <si>
    <t>①有形固定資産減価償却率は類似団体を大幅に下回っている。これは地方公営企業法適用して年数が経過していないためと考えられる。経年により減価償却累計額は増加していくため、今後は比率が上昇すると見込まれる。
②管渠老朽化率は類似団体平均値と比較して低い水準である。
③管渠改善率は、６施設の中で最も古い施設でも供用開始後２７年と耐用年数を経過した管渠がないため、更新・改良の時期に至っていない。
　処理施設については、供用開始後２０年を経過する施設を最適化整備構想に基づき機能強化計画を作成し、令和４年度から順次更新工事を進めている。</t>
    <rPh sb="144" eb="145">
      <t>モット</t>
    </rPh>
    <rPh sb="244" eb="246">
      <t>レイワ</t>
    </rPh>
    <rPh sb="247" eb="249">
      <t>ネンド</t>
    </rPh>
    <rPh sb="251" eb="253">
      <t>ジュンジ</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</si>
</sst>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3.e-002</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35.06</c:v>
                </c:pt>
                <c:pt idx="4">
                  <c:v>33.78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46.25</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82.37</c:v>
                </c:pt>
                <c:pt idx="4">
                  <c:v>83.02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83.96</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98.86</c:v>
                </c:pt>
                <c:pt idx="4">
                  <c:v>93.65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106.35</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3.3</c:v>
                </c:pt>
                <c:pt idx="4">
                  <c:v>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25.46</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0.19</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10</c:v>
                </c:pt>
                <c:pt idx="4">
                  <c:v>47.35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129.88999999999999</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36.56</c:v>
                </c:pt>
                <c:pt idx="4">
                  <c:v>51.76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44.04</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3.46</c:v>
                </c:pt>
                <c:pt idx="4">
                  <c:v>3.14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839.21</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63.15</c:v>
                </c:pt>
                <c:pt idx="4">
                  <c:v>69.489999999999995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52.05</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273.33</c:v>
                </c:pt>
                <c:pt idx="4">
                  <c:v>248.72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301.86</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80" zoomScaleNormal="80"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3</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笠間市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8</v>
      </c>
      <c r="J7" s="5"/>
      <c r="K7" s="5"/>
      <c r="L7" s="5"/>
      <c r="M7" s="5"/>
      <c r="N7" s="5"/>
      <c r="O7" s="5"/>
      <c r="P7" s="5" t="s">
        <v>11</v>
      </c>
      <c r="Q7" s="5"/>
      <c r="R7" s="5"/>
      <c r="S7" s="5"/>
      <c r="T7" s="5"/>
      <c r="U7" s="5"/>
      <c r="V7" s="5"/>
      <c r="W7" s="5" t="s">
        <v>13</v>
      </c>
      <c r="X7" s="5"/>
      <c r="Y7" s="5"/>
      <c r="Z7" s="5"/>
      <c r="AA7" s="5"/>
      <c r="AB7" s="5"/>
      <c r="AC7" s="5"/>
      <c r="AD7" s="5" t="s">
        <v>18</v>
      </c>
      <c r="AE7" s="5"/>
      <c r="AF7" s="5"/>
      <c r="AG7" s="5"/>
      <c r="AH7" s="5"/>
      <c r="AI7" s="5"/>
      <c r="AJ7" s="5"/>
      <c r="AK7" s="3"/>
      <c r="AL7" s="5" t="s">
        <v>0</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72567</v>
      </c>
      <c r="AM8" s="21"/>
      <c r="AN8" s="21"/>
      <c r="AO8" s="21"/>
      <c r="AP8" s="21"/>
      <c r="AQ8" s="21"/>
      <c r="AR8" s="21"/>
      <c r="AS8" s="21"/>
      <c r="AT8" s="7">
        <f>データ!T6</f>
        <v>240.4</v>
      </c>
      <c r="AU8" s="7"/>
      <c r="AV8" s="7"/>
      <c r="AW8" s="7"/>
      <c r="AX8" s="7"/>
      <c r="AY8" s="7"/>
      <c r="AZ8" s="7"/>
      <c r="BA8" s="7"/>
      <c r="BB8" s="7">
        <f>データ!U6</f>
        <v>301.86</v>
      </c>
      <c r="BC8" s="7"/>
      <c r="BD8" s="7"/>
      <c r="BE8" s="7"/>
      <c r="BF8" s="7"/>
      <c r="BG8" s="7"/>
      <c r="BH8" s="7"/>
      <c r="BI8" s="7"/>
      <c r="BJ8" s="3"/>
      <c r="BK8" s="3"/>
      <c r="BL8" s="27" t="s">
        <v>23</v>
      </c>
      <c r="BM8" s="37"/>
      <c r="BN8" s="44" t="s">
        <v>15</v>
      </c>
      <c r="BO8" s="44"/>
      <c r="BP8" s="44"/>
      <c r="BQ8" s="44"/>
      <c r="BR8" s="44"/>
      <c r="BS8" s="44"/>
      <c r="BT8" s="44"/>
      <c r="BU8" s="44"/>
      <c r="BV8" s="44"/>
      <c r="BW8" s="44"/>
      <c r="BX8" s="44"/>
      <c r="BY8" s="48"/>
    </row>
    <row r="9" spans="1:78" ht="18.75" customHeight="1">
      <c r="A9" s="2"/>
      <c r="B9" s="5" t="s">
        <v>24</v>
      </c>
      <c r="C9" s="5"/>
      <c r="D9" s="5"/>
      <c r="E9" s="5"/>
      <c r="F9" s="5"/>
      <c r="G9" s="5"/>
      <c r="H9" s="5"/>
      <c r="I9" s="5" t="s">
        <v>25</v>
      </c>
      <c r="J9" s="5"/>
      <c r="K9" s="5"/>
      <c r="L9" s="5"/>
      <c r="M9" s="5"/>
      <c r="N9" s="5"/>
      <c r="O9" s="5"/>
      <c r="P9" s="5" t="s">
        <v>30</v>
      </c>
      <c r="Q9" s="5"/>
      <c r="R9" s="5"/>
      <c r="S9" s="5"/>
      <c r="T9" s="5"/>
      <c r="U9" s="5"/>
      <c r="V9" s="5"/>
      <c r="W9" s="5" t="s">
        <v>31</v>
      </c>
      <c r="X9" s="5"/>
      <c r="Y9" s="5"/>
      <c r="Z9" s="5"/>
      <c r="AA9" s="5"/>
      <c r="AB9" s="5"/>
      <c r="AC9" s="5"/>
      <c r="AD9" s="5" t="s">
        <v>17</v>
      </c>
      <c r="AE9" s="5"/>
      <c r="AF9" s="5"/>
      <c r="AG9" s="5"/>
      <c r="AH9" s="5"/>
      <c r="AI9" s="5"/>
      <c r="AJ9" s="5"/>
      <c r="AK9" s="3"/>
      <c r="AL9" s="5" t="s">
        <v>32</v>
      </c>
      <c r="AM9" s="5"/>
      <c r="AN9" s="5"/>
      <c r="AO9" s="5"/>
      <c r="AP9" s="5"/>
      <c r="AQ9" s="5"/>
      <c r="AR9" s="5"/>
      <c r="AS9" s="5"/>
      <c r="AT9" s="5" t="s">
        <v>34</v>
      </c>
      <c r="AU9" s="5"/>
      <c r="AV9" s="5"/>
      <c r="AW9" s="5"/>
      <c r="AX9" s="5"/>
      <c r="AY9" s="5"/>
      <c r="AZ9" s="5"/>
      <c r="BA9" s="5"/>
      <c r="BB9" s="5" t="s">
        <v>14</v>
      </c>
      <c r="BC9" s="5"/>
      <c r="BD9" s="5"/>
      <c r="BE9" s="5"/>
      <c r="BF9" s="5"/>
      <c r="BG9" s="5"/>
      <c r="BH9" s="5"/>
      <c r="BI9" s="5"/>
      <c r="BJ9" s="3"/>
      <c r="BK9" s="3"/>
      <c r="BL9" s="28" t="s">
        <v>28</v>
      </c>
      <c r="BM9" s="38"/>
      <c r="BN9" s="45" t="s">
        <v>35</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62</v>
      </c>
      <c r="J10" s="7"/>
      <c r="K10" s="7"/>
      <c r="L10" s="7"/>
      <c r="M10" s="7"/>
      <c r="N10" s="7"/>
      <c r="O10" s="7"/>
      <c r="P10" s="7">
        <f>データ!P6</f>
        <v>9.18</v>
      </c>
      <c r="Q10" s="7"/>
      <c r="R10" s="7"/>
      <c r="S10" s="7"/>
      <c r="T10" s="7"/>
      <c r="U10" s="7"/>
      <c r="V10" s="7"/>
      <c r="W10" s="7">
        <f>データ!Q6</f>
        <v>91.26</v>
      </c>
      <c r="X10" s="7"/>
      <c r="Y10" s="7"/>
      <c r="Z10" s="7"/>
      <c r="AA10" s="7"/>
      <c r="AB10" s="7"/>
      <c r="AC10" s="7"/>
      <c r="AD10" s="21">
        <f>データ!R6</f>
        <v>3542</v>
      </c>
      <c r="AE10" s="21"/>
      <c r="AF10" s="21"/>
      <c r="AG10" s="21"/>
      <c r="AH10" s="21"/>
      <c r="AI10" s="21"/>
      <c r="AJ10" s="21"/>
      <c r="AK10" s="2"/>
      <c r="AL10" s="21">
        <f>データ!V6</f>
        <v>6643</v>
      </c>
      <c r="AM10" s="21"/>
      <c r="AN10" s="21"/>
      <c r="AO10" s="21"/>
      <c r="AP10" s="21"/>
      <c r="AQ10" s="21"/>
      <c r="AR10" s="21"/>
      <c r="AS10" s="21"/>
      <c r="AT10" s="7">
        <f>データ!W6</f>
        <v>4.82</v>
      </c>
      <c r="AU10" s="7"/>
      <c r="AV10" s="7"/>
      <c r="AW10" s="7"/>
      <c r="AX10" s="7"/>
      <c r="AY10" s="7"/>
      <c r="AZ10" s="7"/>
      <c r="BA10" s="7"/>
      <c r="BB10" s="7">
        <f>データ!X6</f>
        <v>1378.22</v>
      </c>
      <c r="BC10" s="7"/>
      <c r="BD10" s="7"/>
      <c r="BE10" s="7"/>
      <c r="BF10" s="7"/>
      <c r="BG10" s="7"/>
      <c r="BH10" s="7"/>
      <c r="BI10" s="7"/>
      <c r="BJ10" s="2"/>
      <c r="BK10" s="2"/>
      <c r="BL10" s="29" t="s">
        <v>39</v>
      </c>
      <c r="BM10" s="39"/>
      <c r="BN10" s="46" t="s">
        <v>2</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16</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40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7</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27</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43</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111</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49</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38</v>
      </c>
      <c r="C84" s="12"/>
      <c r="D84" s="12"/>
      <c r="E84" s="12" t="s">
        <v>50</v>
      </c>
      <c r="F84" s="12" t="s">
        <v>37</v>
      </c>
      <c r="G84" s="12" t="s">
        <v>52</v>
      </c>
      <c r="H84" s="12" t="s">
        <v>55</v>
      </c>
      <c r="I84" s="12" t="s">
        <v>56</v>
      </c>
      <c r="J84" s="12" t="s">
        <v>1</v>
      </c>
      <c r="K84" s="12" t="s">
        <v>26</v>
      </c>
      <c r="L84" s="12" t="s">
        <v>54</v>
      </c>
      <c r="M84" s="12" t="s">
        <v>57</v>
      </c>
      <c r="N84" s="12" t="s">
        <v>61</v>
      </c>
      <c r="O84" s="12" t="s">
        <v>62</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5y1Ol6Sxfd5lkhRdHohCdrUGd6BpTbkxikpsOpFQS5Ram0RyV701vHL3JdKiUg1Tr5HXT0owr69rbm8v2OaQ==" saltValue="rCWabOQZxOp8SAkG1ahWg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60</v>
      </c>
      <c r="Y1" s="74">
        <v>1</v>
      </c>
      <c r="Z1" s="74">
        <v>1</v>
      </c>
      <c r="AA1" s="74">
        <v>1</v>
      </c>
      <c r="AB1" s="74">
        <v>1</v>
      </c>
      <c r="AC1" s="74">
        <v>1</v>
      </c>
      <c r="AD1" s="74">
        <v>1</v>
      </c>
      <c r="AE1" s="74">
        <v>1</v>
      </c>
      <c r="AF1" s="74">
        <v>1</v>
      </c>
      <c r="AG1" s="74">
        <v>1</v>
      </c>
      <c r="AH1" s="74">
        <v>1</v>
      </c>
      <c r="AI1" s="74"/>
      <c r="AJ1" s="74">
        <v>1</v>
      </c>
      <c r="AK1" s="74">
        <v>1</v>
      </c>
      <c r="AL1" s="74">
        <v>1</v>
      </c>
      <c r="AM1" s="74">
        <v>1</v>
      </c>
      <c r="AN1" s="74">
        <v>1</v>
      </c>
      <c r="AO1" s="74">
        <v>1</v>
      </c>
      <c r="AP1" s="74">
        <v>1</v>
      </c>
      <c r="AQ1" s="74">
        <v>1</v>
      </c>
      <c r="AR1" s="74">
        <v>1</v>
      </c>
      <c r="AS1" s="74">
        <v>1</v>
      </c>
      <c r="AT1" s="74"/>
      <c r="AU1" s="74">
        <v>1</v>
      </c>
      <c r="AV1" s="74">
        <v>1</v>
      </c>
      <c r="AW1" s="74">
        <v>1</v>
      </c>
      <c r="AX1" s="74">
        <v>1</v>
      </c>
      <c r="AY1" s="74">
        <v>1</v>
      </c>
      <c r="AZ1" s="74">
        <v>1</v>
      </c>
      <c r="BA1" s="74">
        <v>1</v>
      </c>
      <c r="BB1" s="74">
        <v>1</v>
      </c>
      <c r="BC1" s="74">
        <v>1</v>
      </c>
      <c r="BD1" s="74">
        <v>1</v>
      </c>
      <c r="BE1" s="74"/>
      <c r="BF1" s="74">
        <v>1</v>
      </c>
      <c r="BG1" s="74">
        <v>1</v>
      </c>
      <c r="BH1" s="74">
        <v>1</v>
      </c>
      <c r="BI1" s="74">
        <v>1</v>
      </c>
      <c r="BJ1" s="74">
        <v>1</v>
      </c>
      <c r="BK1" s="74">
        <v>1</v>
      </c>
      <c r="BL1" s="74">
        <v>1</v>
      </c>
      <c r="BM1" s="74">
        <v>1</v>
      </c>
      <c r="BN1" s="74">
        <v>1</v>
      </c>
      <c r="BO1" s="74">
        <v>1</v>
      </c>
      <c r="BP1" s="74"/>
      <c r="BQ1" s="74">
        <v>1</v>
      </c>
      <c r="BR1" s="74">
        <v>1</v>
      </c>
      <c r="BS1" s="74">
        <v>1</v>
      </c>
      <c r="BT1" s="74">
        <v>1</v>
      </c>
      <c r="BU1" s="74">
        <v>1</v>
      </c>
      <c r="BV1" s="74">
        <v>1</v>
      </c>
      <c r="BW1" s="74">
        <v>1</v>
      </c>
      <c r="BX1" s="74">
        <v>1</v>
      </c>
      <c r="BY1" s="74">
        <v>1</v>
      </c>
      <c r="BZ1" s="74">
        <v>1</v>
      </c>
      <c r="CA1" s="74"/>
      <c r="CB1" s="74">
        <v>1</v>
      </c>
      <c r="CC1" s="74">
        <v>1</v>
      </c>
      <c r="CD1" s="74">
        <v>1</v>
      </c>
      <c r="CE1" s="74">
        <v>1</v>
      </c>
      <c r="CF1" s="74">
        <v>1</v>
      </c>
      <c r="CG1" s="74">
        <v>1</v>
      </c>
      <c r="CH1" s="74">
        <v>1</v>
      </c>
      <c r="CI1" s="74">
        <v>1</v>
      </c>
      <c r="CJ1" s="74">
        <v>1</v>
      </c>
      <c r="CK1" s="74">
        <v>1</v>
      </c>
      <c r="CL1" s="74"/>
      <c r="CM1" s="74">
        <v>1</v>
      </c>
      <c r="CN1" s="74">
        <v>1</v>
      </c>
      <c r="CO1" s="74">
        <v>1</v>
      </c>
      <c r="CP1" s="74">
        <v>1</v>
      </c>
      <c r="CQ1" s="74">
        <v>1</v>
      </c>
      <c r="CR1" s="74">
        <v>1</v>
      </c>
      <c r="CS1" s="74">
        <v>1</v>
      </c>
      <c r="CT1" s="74">
        <v>1</v>
      </c>
      <c r="CU1" s="74">
        <v>1</v>
      </c>
      <c r="CV1" s="74">
        <v>1</v>
      </c>
      <c r="CW1" s="74"/>
      <c r="CX1" s="74">
        <v>1</v>
      </c>
      <c r="CY1" s="74">
        <v>1</v>
      </c>
      <c r="CZ1" s="74">
        <v>1</v>
      </c>
      <c r="DA1" s="74">
        <v>1</v>
      </c>
      <c r="DB1" s="74">
        <v>1</v>
      </c>
      <c r="DC1" s="74">
        <v>1</v>
      </c>
      <c r="DD1" s="74">
        <v>1</v>
      </c>
      <c r="DE1" s="74">
        <v>1</v>
      </c>
      <c r="DF1" s="74">
        <v>1</v>
      </c>
      <c r="DG1" s="74">
        <v>1</v>
      </c>
      <c r="DH1" s="74"/>
      <c r="DI1" s="74">
        <v>1</v>
      </c>
      <c r="DJ1" s="74">
        <v>1</v>
      </c>
      <c r="DK1" s="74">
        <v>1</v>
      </c>
      <c r="DL1" s="74">
        <v>1</v>
      </c>
      <c r="DM1" s="74">
        <v>1</v>
      </c>
      <c r="DN1" s="74">
        <v>1</v>
      </c>
      <c r="DO1" s="74">
        <v>1</v>
      </c>
      <c r="DP1" s="74">
        <v>1</v>
      </c>
      <c r="DQ1" s="74">
        <v>1</v>
      </c>
      <c r="DR1" s="74">
        <v>1</v>
      </c>
      <c r="DS1" s="74"/>
      <c r="DT1" s="74">
        <v>1</v>
      </c>
      <c r="DU1" s="74">
        <v>1</v>
      </c>
      <c r="DV1" s="74">
        <v>1</v>
      </c>
      <c r="DW1" s="74">
        <v>1</v>
      </c>
      <c r="DX1" s="74">
        <v>1</v>
      </c>
      <c r="DY1" s="74">
        <v>1</v>
      </c>
      <c r="DZ1" s="74">
        <v>1</v>
      </c>
      <c r="EA1" s="74">
        <v>1</v>
      </c>
      <c r="EB1" s="74">
        <v>1</v>
      </c>
      <c r="EC1" s="74">
        <v>1</v>
      </c>
      <c r="ED1" s="74"/>
      <c r="EE1" s="74">
        <v>1</v>
      </c>
      <c r="EF1" s="74">
        <v>1</v>
      </c>
      <c r="EG1" s="74">
        <v>1</v>
      </c>
      <c r="EH1" s="74">
        <v>1</v>
      </c>
      <c r="EI1" s="74">
        <v>1</v>
      </c>
      <c r="EJ1" s="74">
        <v>1</v>
      </c>
      <c r="EK1" s="74">
        <v>1</v>
      </c>
      <c r="EL1" s="74">
        <v>1</v>
      </c>
      <c r="EM1" s="74">
        <v>1</v>
      </c>
      <c r="EN1" s="74">
        <v>1</v>
      </c>
      <c r="EO1" s="74"/>
    </row>
    <row r="2" spans="1:148">
      <c r="A2" s="56" t="s">
        <v>53</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36</v>
      </c>
      <c r="B3" s="58" t="s">
        <v>64</v>
      </c>
      <c r="C3" s="58" t="s">
        <v>48</v>
      </c>
      <c r="D3" s="58" t="s">
        <v>10</v>
      </c>
      <c r="E3" s="58" t="s">
        <v>22</v>
      </c>
      <c r="F3" s="58" t="s">
        <v>63</v>
      </c>
      <c r="G3" s="58" t="s">
        <v>21</v>
      </c>
      <c r="H3" s="64" t="s">
        <v>66</v>
      </c>
      <c r="I3" s="67"/>
      <c r="J3" s="67"/>
      <c r="K3" s="67"/>
      <c r="L3" s="67"/>
      <c r="M3" s="67"/>
      <c r="N3" s="67"/>
      <c r="O3" s="67"/>
      <c r="P3" s="67"/>
      <c r="Q3" s="67"/>
      <c r="R3" s="67"/>
      <c r="S3" s="67"/>
      <c r="T3" s="67"/>
      <c r="U3" s="67"/>
      <c r="V3" s="67"/>
      <c r="W3" s="67"/>
      <c r="X3" s="72"/>
      <c r="Y3" s="75" t="s">
        <v>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c r="A4" s="56" t="s">
        <v>67</v>
      </c>
      <c r="B4" s="59"/>
      <c r="C4" s="59"/>
      <c r="D4" s="59"/>
      <c r="E4" s="59"/>
      <c r="F4" s="59"/>
      <c r="G4" s="59"/>
      <c r="H4" s="65"/>
      <c r="I4" s="68"/>
      <c r="J4" s="68"/>
      <c r="K4" s="68"/>
      <c r="L4" s="68"/>
      <c r="M4" s="68"/>
      <c r="N4" s="68"/>
      <c r="O4" s="68"/>
      <c r="P4" s="68"/>
      <c r="Q4" s="68"/>
      <c r="R4" s="68"/>
      <c r="S4" s="68"/>
      <c r="T4" s="68"/>
      <c r="U4" s="68"/>
      <c r="V4" s="68"/>
      <c r="W4" s="68"/>
      <c r="X4" s="73"/>
      <c r="Y4" s="76" t="s">
        <v>51</v>
      </c>
      <c r="Z4" s="76"/>
      <c r="AA4" s="76"/>
      <c r="AB4" s="76"/>
      <c r="AC4" s="76"/>
      <c r="AD4" s="76"/>
      <c r="AE4" s="76"/>
      <c r="AF4" s="76"/>
      <c r="AG4" s="76"/>
      <c r="AH4" s="76"/>
      <c r="AI4" s="76"/>
      <c r="AJ4" s="76" t="s">
        <v>41</v>
      </c>
      <c r="AK4" s="76"/>
      <c r="AL4" s="76"/>
      <c r="AM4" s="76"/>
      <c r="AN4" s="76"/>
      <c r="AO4" s="76"/>
      <c r="AP4" s="76"/>
      <c r="AQ4" s="76"/>
      <c r="AR4" s="76"/>
      <c r="AS4" s="76"/>
      <c r="AT4" s="76"/>
      <c r="AU4" s="76" t="s">
        <v>65</v>
      </c>
      <c r="AV4" s="76"/>
      <c r="AW4" s="76"/>
      <c r="AX4" s="76"/>
      <c r="AY4" s="76"/>
      <c r="AZ4" s="76"/>
      <c r="BA4" s="76"/>
      <c r="BB4" s="76"/>
      <c r="BC4" s="76"/>
      <c r="BD4" s="76"/>
      <c r="BE4" s="76"/>
      <c r="BF4" s="76" t="s">
        <v>33</v>
      </c>
      <c r="BG4" s="76"/>
      <c r="BH4" s="76"/>
      <c r="BI4" s="76"/>
      <c r="BJ4" s="76"/>
      <c r="BK4" s="76"/>
      <c r="BL4" s="76"/>
      <c r="BM4" s="76"/>
      <c r="BN4" s="76"/>
      <c r="BO4" s="76"/>
      <c r="BP4" s="76"/>
      <c r="BQ4" s="76" t="s">
        <v>68</v>
      </c>
      <c r="BR4" s="76"/>
      <c r="BS4" s="76"/>
      <c r="BT4" s="76"/>
      <c r="BU4" s="76"/>
      <c r="BV4" s="76"/>
      <c r="BW4" s="76"/>
      <c r="BX4" s="76"/>
      <c r="BY4" s="76"/>
      <c r="BZ4" s="76"/>
      <c r="CA4" s="76"/>
      <c r="CB4" s="76" t="s">
        <v>69</v>
      </c>
      <c r="CC4" s="76"/>
      <c r="CD4" s="76"/>
      <c r="CE4" s="76"/>
      <c r="CF4" s="76"/>
      <c r="CG4" s="76"/>
      <c r="CH4" s="76"/>
      <c r="CI4" s="76"/>
      <c r="CJ4" s="76"/>
      <c r="CK4" s="76"/>
      <c r="CL4" s="76"/>
      <c r="CM4" s="76" t="s">
        <v>70</v>
      </c>
      <c r="CN4" s="76"/>
      <c r="CO4" s="76"/>
      <c r="CP4" s="76"/>
      <c r="CQ4" s="76"/>
      <c r="CR4" s="76"/>
      <c r="CS4" s="76"/>
      <c r="CT4" s="76"/>
      <c r="CU4" s="76"/>
      <c r="CV4" s="76"/>
      <c r="CW4" s="76"/>
      <c r="CX4" s="76" t="s">
        <v>46</v>
      </c>
      <c r="CY4" s="76"/>
      <c r="CZ4" s="76"/>
      <c r="DA4" s="76"/>
      <c r="DB4" s="76"/>
      <c r="DC4" s="76"/>
      <c r="DD4" s="76"/>
      <c r="DE4" s="76"/>
      <c r="DF4" s="76"/>
      <c r="DG4" s="76"/>
      <c r="DH4" s="76"/>
      <c r="DI4" s="76" t="s">
        <v>59</v>
      </c>
      <c r="DJ4" s="76"/>
      <c r="DK4" s="76"/>
      <c r="DL4" s="76"/>
      <c r="DM4" s="76"/>
      <c r="DN4" s="76"/>
      <c r="DO4" s="76"/>
      <c r="DP4" s="76"/>
      <c r="DQ4" s="76"/>
      <c r="DR4" s="76"/>
      <c r="DS4" s="76"/>
      <c r="DT4" s="76" t="s">
        <v>71</v>
      </c>
      <c r="DU4" s="76"/>
      <c r="DV4" s="76"/>
      <c r="DW4" s="76"/>
      <c r="DX4" s="76"/>
      <c r="DY4" s="76"/>
      <c r="DZ4" s="76"/>
      <c r="EA4" s="76"/>
      <c r="EB4" s="76"/>
      <c r="EC4" s="76"/>
      <c r="ED4" s="76"/>
      <c r="EE4" s="76" t="s">
        <v>72</v>
      </c>
      <c r="EF4" s="76"/>
      <c r="EG4" s="76"/>
      <c r="EH4" s="76"/>
      <c r="EI4" s="76"/>
      <c r="EJ4" s="76"/>
      <c r="EK4" s="76"/>
      <c r="EL4" s="76"/>
      <c r="EM4" s="76"/>
      <c r="EN4" s="76"/>
      <c r="EO4" s="76"/>
    </row>
    <row r="5" spans="1:148">
      <c r="A5" s="56" t="s">
        <v>44</v>
      </c>
      <c r="B5" s="60"/>
      <c r="C5" s="60"/>
      <c r="D5" s="60"/>
      <c r="E5" s="60"/>
      <c r="F5" s="60"/>
      <c r="G5" s="60"/>
      <c r="H5" s="66" t="s">
        <v>73</v>
      </c>
      <c r="I5" s="66" t="s">
        <v>74</v>
      </c>
      <c r="J5" s="66" t="s">
        <v>58</v>
      </c>
      <c r="K5" s="66" t="s">
        <v>75</v>
      </c>
      <c r="L5" s="66" t="s">
        <v>29</v>
      </c>
      <c r="M5" s="66" t="s">
        <v>18</v>
      </c>
      <c r="N5" s="66" t="s">
        <v>76</v>
      </c>
      <c r="O5" s="66" t="s">
        <v>77</v>
      </c>
      <c r="P5" s="66" t="s">
        <v>78</v>
      </c>
      <c r="Q5" s="66" t="s">
        <v>79</v>
      </c>
      <c r="R5" s="66" t="s">
        <v>80</v>
      </c>
      <c r="S5" s="66" t="s">
        <v>81</v>
      </c>
      <c r="T5" s="66" t="s">
        <v>82</v>
      </c>
      <c r="U5" s="66" t="s">
        <v>83</v>
      </c>
      <c r="V5" s="66" t="s">
        <v>84</v>
      </c>
      <c r="W5" s="66" t="s">
        <v>85</v>
      </c>
      <c r="X5" s="66" t="s">
        <v>86</v>
      </c>
      <c r="Y5" s="66" t="s">
        <v>87</v>
      </c>
      <c r="Z5" s="66" t="s">
        <v>9</v>
      </c>
      <c r="AA5" s="66" t="s">
        <v>88</v>
      </c>
      <c r="AB5" s="66" t="s">
        <v>89</v>
      </c>
      <c r="AC5" s="66" t="s">
        <v>90</v>
      </c>
      <c r="AD5" s="66" t="s">
        <v>91</v>
      </c>
      <c r="AE5" s="66" t="s">
        <v>92</v>
      </c>
      <c r="AF5" s="66" t="s">
        <v>42</v>
      </c>
      <c r="AG5" s="66" t="s">
        <v>94</v>
      </c>
      <c r="AH5" s="66" t="s">
        <v>95</v>
      </c>
      <c r="AI5" s="66" t="s">
        <v>38</v>
      </c>
      <c r="AJ5" s="66" t="s">
        <v>87</v>
      </c>
      <c r="AK5" s="66" t="s">
        <v>9</v>
      </c>
      <c r="AL5" s="66" t="s">
        <v>88</v>
      </c>
      <c r="AM5" s="66" t="s">
        <v>89</v>
      </c>
      <c r="AN5" s="66" t="s">
        <v>90</v>
      </c>
      <c r="AO5" s="66" t="s">
        <v>91</v>
      </c>
      <c r="AP5" s="66" t="s">
        <v>92</v>
      </c>
      <c r="AQ5" s="66" t="s">
        <v>42</v>
      </c>
      <c r="AR5" s="66" t="s">
        <v>94</v>
      </c>
      <c r="AS5" s="66" t="s">
        <v>95</v>
      </c>
      <c r="AT5" s="66" t="s">
        <v>96</v>
      </c>
      <c r="AU5" s="66" t="s">
        <v>87</v>
      </c>
      <c r="AV5" s="66" t="s">
        <v>9</v>
      </c>
      <c r="AW5" s="66" t="s">
        <v>88</v>
      </c>
      <c r="AX5" s="66" t="s">
        <v>89</v>
      </c>
      <c r="AY5" s="66" t="s">
        <v>90</v>
      </c>
      <c r="AZ5" s="66" t="s">
        <v>91</v>
      </c>
      <c r="BA5" s="66" t="s">
        <v>92</v>
      </c>
      <c r="BB5" s="66" t="s">
        <v>42</v>
      </c>
      <c r="BC5" s="66" t="s">
        <v>94</v>
      </c>
      <c r="BD5" s="66" t="s">
        <v>95</v>
      </c>
      <c r="BE5" s="66" t="s">
        <v>96</v>
      </c>
      <c r="BF5" s="66" t="s">
        <v>87</v>
      </c>
      <c r="BG5" s="66" t="s">
        <v>9</v>
      </c>
      <c r="BH5" s="66" t="s">
        <v>88</v>
      </c>
      <c r="BI5" s="66" t="s">
        <v>89</v>
      </c>
      <c r="BJ5" s="66" t="s">
        <v>90</v>
      </c>
      <c r="BK5" s="66" t="s">
        <v>91</v>
      </c>
      <c r="BL5" s="66" t="s">
        <v>92</v>
      </c>
      <c r="BM5" s="66" t="s">
        <v>42</v>
      </c>
      <c r="BN5" s="66" t="s">
        <v>94</v>
      </c>
      <c r="BO5" s="66" t="s">
        <v>95</v>
      </c>
      <c r="BP5" s="66" t="s">
        <v>96</v>
      </c>
      <c r="BQ5" s="66" t="s">
        <v>87</v>
      </c>
      <c r="BR5" s="66" t="s">
        <v>9</v>
      </c>
      <c r="BS5" s="66" t="s">
        <v>88</v>
      </c>
      <c r="BT5" s="66" t="s">
        <v>89</v>
      </c>
      <c r="BU5" s="66" t="s">
        <v>90</v>
      </c>
      <c r="BV5" s="66" t="s">
        <v>91</v>
      </c>
      <c r="BW5" s="66" t="s">
        <v>92</v>
      </c>
      <c r="BX5" s="66" t="s">
        <v>42</v>
      </c>
      <c r="BY5" s="66" t="s">
        <v>94</v>
      </c>
      <c r="BZ5" s="66" t="s">
        <v>95</v>
      </c>
      <c r="CA5" s="66" t="s">
        <v>96</v>
      </c>
      <c r="CB5" s="66" t="s">
        <v>87</v>
      </c>
      <c r="CC5" s="66" t="s">
        <v>9</v>
      </c>
      <c r="CD5" s="66" t="s">
        <v>88</v>
      </c>
      <c r="CE5" s="66" t="s">
        <v>89</v>
      </c>
      <c r="CF5" s="66" t="s">
        <v>90</v>
      </c>
      <c r="CG5" s="66" t="s">
        <v>91</v>
      </c>
      <c r="CH5" s="66" t="s">
        <v>92</v>
      </c>
      <c r="CI5" s="66" t="s">
        <v>42</v>
      </c>
      <c r="CJ5" s="66" t="s">
        <v>94</v>
      </c>
      <c r="CK5" s="66" t="s">
        <v>95</v>
      </c>
      <c r="CL5" s="66" t="s">
        <v>96</v>
      </c>
      <c r="CM5" s="66" t="s">
        <v>87</v>
      </c>
      <c r="CN5" s="66" t="s">
        <v>9</v>
      </c>
      <c r="CO5" s="66" t="s">
        <v>88</v>
      </c>
      <c r="CP5" s="66" t="s">
        <v>89</v>
      </c>
      <c r="CQ5" s="66" t="s">
        <v>90</v>
      </c>
      <c r="CR5" s="66" t="s">
        <v>91</v>
      </c>
      <c r="CS5" s="66" t="s">
        <v>92</v>
      </c>
      <c r="CT5" s="66" t="s">
        <v>42</v>
      </c>
      <c r="CU5" s="66" t="s">
        <v>94</v>
      </c>
      <c r="CV5" s="66" t="s">
        <v>95</v>
      </c>
      <c r="CW5" s="66" t="s">
        <v>96</v>
      </c>
      <c r="CX5" s="66" t="s">
        <v>87</v>
      </c>
      <c r="CY5" s="66" t="s">
        <v>9</v>
      </c>
      <c r="CZ5" s="66" t="s">
        <v>88</v>
      </c>
      <c r="DA5" s="66" t="s">
        <v>89</v>
      </c>
      <c r="DB5" s="66" t="s">
        <v>90</v>
      </c>
      <c r="DC5" s="66" t="s">
        <v>91</v>
      </c>
      <c r="DD5" s="66" t="s">
        <v>92</v>
      </c>
      <c r="DE5" s="66" t="s">
        <v>42</v>
      </c>
      <c r="DF5" s="66" t="s">
        <v>94</v>
      </c>
      <c r="DG5" s="66" t="s">
        <v>95</v>
      </c>
      <c r="DH5" s="66" t="s">
        <v>96</v>
      </c>
      <c r="DI5" s="66" t="s">
        <v>87</v>
      </c>
      <c r="DJ5" s="66" t="s">
        <v>9</v>
      </c>
      <c r="DK5" s="66" t="s">
        <v>88</v>
      </c>
      <c r="DL5" s="66" t="s">
        <v>89</v>
      </c>
      <c r="DM5" s="66" t="s">
        <v>90</v>
      </c>
      <c r="DN5" s="66" t="s">
        <v>91</v>
      </c>
      <c r="DO5" s="66" t="s">
        <v>92</v>
      </c>
      <c r="DP5" s="66" t="s">
        <v>42</v>
      </c>
      <c r="DQ5" s="66" t="s">
        <v>94</v>
      </c>
      <c r="DR5" s="66" t="s">
        <v>95</v>
      </c>
      <c r="DS5" s="66" t="s">
        <v>96</v>
      </c>
      <c r="DT5" s="66" t="s">
        <v>87</v>
      </c>
      <c r="DU5" s="66" t="s">
        <v>9</v>
      </c>
      <c r="DV5" s="66" t="s">
        <v>88</v>
      </c>
      <c r="DW5" s="66" t="s">
        <v>89</v>
      </c>
      <c r="DX5" s="66" t="s">
        <v>90</v>
      </c>
      <c r="DY5" s="66" t="s">
        <v>91</v>
      </c>
      <c r="DZ5" s="66" t="s">
        <v>92</v>
      </c>
      <c r="EA5" s="66" t="s">
        <v>42</v>
      </c>
      <c r="EB5" s="66" t="s">
        <v>94</v>
      </c>
      <c r="EC5" s="66" t="s">
        <v>95</v>
      </c>
      <c r="ED5" s="66" t="s">
        <v>96</v>
      </c>
      <c r="EE5" s="66" t="s">
        <v>87</v>
      </c>
      <c r="EF5" s="66" t="s">
        <v>9</v>
      </c>
      <c r="EG5" s="66" t="s">
        <v>88</v>
      </c>
      <c r="EH5" s="66" t="s">
        <v>89</v>
      </c>
      <c r="EI5" s="66" t="s">
        <v>90</v>
      </c>
      <c r="EJ5" s="66" t="s">
        <v>91</v>
      </c>
      <c r="EK5" s="66" t="s">
        <v>92</v>
      </c>
      <c r="EL5" s="66" t="s">
        <v>42</v>
      </c>
      <c r="EM5" s="66" t="s">
        <v>94</v>
      </c>
      <c r="EN5" s="66" t="s">
        <v>95</v>
      </c>
      <c r="EO5" s="66" t="s">
        <v>96</v>
      </c>
    </row>
    <row r="6" spans="1:148" s="55" customFormat="1">
      <c r="A6" s="56" t="s">
        <v>97</v>
      </c>
      <c r="B6" s="61">
        <f t="shared" ref="B6:X6" si="1">B7</f>
        <v>2024</v>
      </c>
      <c r="C6" s="61">
        <f t="shared" si="1"/>
        <v>82163</v>
      </c>
      <c r="D6" s="61">
        <f t="shared" si="1"/>
        <v>46</v>
      </c>
      <c r="E6" s="61">
        <f t="shared" si="1"/>
        <v>17</v>
      </c>
      <c r="F6" s="61">
        <f t="shared" si="1"/>
        <v>5</v>
      </c>
      <c r="G6" s="61">
        <f t="shared" si="1"/>
        <v>0</v>
      </c>
      <c r="H6" s="61" t="str">
        <f t="shared" si="1"/>
        <v>茨城県　笠間市</v>
      </c>
      <c r="I6" s="61" t="str">
        <f t="shared" si="1"/>
        <v>法適用</v>
      </c>
      <c r="J6" s="61" t="str">
        <f t="shared" si="1"/>
        <v>下水道事業</v>
      </c>
      <c r="K6" s="61" t="str">
        <f t="shared" si="1"/>
        <v>農業集落排水</v>
      </c>
      <c r="L6" s="61" t="str">
        <f t="shared" si="1"/>
        <v>F2</v>
      </c>
      <c r="M6" s="61" t="str">
        <f t="shared" si="1"/>
        <v>非設置</v>
      </c>
      <c r="N6" s="69" t="str">
        <f t="shared" si="1"/>
        <v>-</v>
      </c>
      <c r="O6" s="69">
        <f t="shared" si="1"/>
        <v>62</v>
      </c>
      <c r="P6" s="69">
        <f t="shared" si="1"/>
        <v>9.18</v>
      </c>
      <c r="Q6" s="69">
        <f t="shared" si="1"/>
        <v>91.26</v>
      </c>
      <c r="R6" s="69">
        <f t="shared" si="1"/>
        <v>3542</v>
      </c>
      <c r="S6" s="69">
        <f t="shared" si="1"/>
        <v>72567</v>
      </c>
      <c r="T6" s="69">
        <f t="shared" si="1"/>
        <v>240.4</v>
      </c>
      <c r="U6" s="69">
        <f t="shared" si="1"/>
        <v>301.86</v>
      </c>
      <c r="V6" s="69">
        <f t="shared" si="1"/>
        <v>6643</v>
      </c>
      <c r="W6" s="69">
        <f t="shared" si="1"/>
        <v>4.82</v>
      </c>
      <c r="X6" s="69">
        <f t="shared" si="1"/>
        <v>1378.22</v>
      </c>
      <c r="Y6" s="77" t="str">
        <f t="shared" ref="Y6:AH6" si="2">IF(Y7="",NA(),Y7)</f>
        <v>-</v>
      </c>
      <c r="Z6" s="77" t="str">
        <f t="shared" si="2"/>
        <v>-</v>
      </c>
      <c r="AA6" s="77" t="str">
        <f t="shared" si="2"/>
        <v>-</v>
      </c>
      <c r="AB6" s="77">
        <f t="shared" si="2"/>
        <v>98.86</v>
      </c>
      <c r="AC6" s="77">
        <f t="shared" si="2"/>
        <v>93.65</v>
      </c>
      <c r="AD6" s="77" t="str">
        <f t="shared" si="2"/>
        <v>-</v>
      </c>
      <c r="AE6" s="77" t="str">
        <f t="shared" si="2"/>
        <v>-</v>
      </c>
      <c r="AF6" s="77" t="str">
        <f t="shared" si="2"/>
        <v>-</v>
      </c>
      <c r="AG6" s="77">
        <f t="shared" si="2"/>
        <v>106.35</v>
      </c>
      <c r="AH6" s="77">
        <f t="shared" si="2"/>
        <v>106.62</v>
      </c>
      <c r="AI6" s="69" t="str">
        <f>IF(AI7="","",IF(AI7="-","【-】","【"&amp;SUBSTITUTE(TEXT(AI7,"#,##0.00"),"-","△")&amp;"】"))</f>
        <v>【104.30】</v>
      </c>
      <c r="AJ6" s="77" t="str">
        <f t="shared" ref="AJ6:AS6" si="3">IF(AJ7="",NA(),AJ7)</f>
        <v>-</v>
      </c>
      <c r="AK6" s="77" t="str">
        <f t="shared" si="3"/>
        <v>-</v>
      </c>
      <c r="AL6" s="77" t="str">
        <f t="shared" si="3"/>
        <v>-</v>
      </c>
      <c r="AM6" s="77">
        <f t="shared" si="3"/>
        <v>10</v>
      </c>
      <c r="AN6" s="77">
        <f t="shared" si="3"/>
        <v>47.35</v>
      </c>
      <c r="AO6" s="77" t="str">
        <f t="shared" si="3"/>
        <v>-</v>
      </c>
      <c r="AP6" s="77" t="str">
        <f t="shared" si="3"/>
        <v>-</v>
      </c>
      <c r="AQ6" s="77" t="str">
        <f t="shared" si="3"/>
        <v>-</v>
      </c>
      <c r="AR6" s="77">
        <f t="shared" si="3"/>
        <v>129.88999999999999</v>
      </c>
      <c r="AS6" s="77">
        <f t="shared" si="3"/>
        <v>107.99</v>
      </c>
      <c r="AT6" s="69" t="str">
        <f>IF(AT7="","",IF(AT7="-","【-】","【"&amp;SUBSTITUTE(TEXT(AT7,"#,##0.00"),"-","△")&amp;"】"))</f>
        <v>【102.74】</v>
      </c>
      <c r="AU6" s="77" t="str">
        <f t="shared" ref="AU6:BD6" si="4">IF(AU7="",NA(),AU7)</f>
        <v>-</v>
      </c>
      <c r="AV6" s="77" t="str">
        <f t="shared" si="4"/>
        <v>-</v>
      </c>
      <c r="AW6" s="77" t="str">
        <f t="shared" si="4"/>
        <v>-</v>
      </c>
      <c r="AX6" s="77">
        <f t="shared" si="4"/>
        <v>36.56</v>
      </c>
      <c r="AY6" s="77">
        <f t="shared" si="4"/>
        <v>51.76</v>
      </c>
      <c r="AZ6" s="77" t="str">
        <f t="shared" si="4"/>
        <v>-</v>
      </c>
      <c r="BA6" s="77" t="str">
        <f t="shared" si="4"/>
        <v>-</v>
      </c>
      <c r="BB6" s="77" t="str">
        <f t="shared" si="4"/>
        <v>-</v>
      </c>
      <c r="BC6" s="77">
        <f t="shared" si="4"/>
        <v>44.04</v>
      </c>
      <c r="BD6" s="77">
        <f t="shared" si="4"/>
        <v>58.25</v>
      </c>
      <c r="BE6" s="69" t="str">
        <f>IF(BE7="","",IF(BE7="-","【-】","【"&amp;SUBSTITUTE(TEXT(BE7,"#,##0.00"),"-","△")&amp;"】"))</f>
        <v>【47.19】</v>
      </c>
      <c r="BF6" s="77" t="str">
        <f t="shared" ref="BF6:BO6" si="5">IF(BF7="",NA(),BF7)</f>
        <v>-</v>
      </c>
      <c r="BG6" s="77" t="str">
        <f t="shared" si="5"/>
        <v>-</v>
      </c>
      <c r="BH6" s="77" t="str">
        <f t="shared" si="5"/>
        <v>-</v>
      </c>
      <c r="BI6" s="77">
        <f t="shared" si="5"/>
        <v>3.46</v>
      </c>
      <c r="BJ6" s="77">
        <f t="shared" si="5"/>
        <v>3.14</v>
      </c>
      <c r="BK6" s="77" t="str">
        <f t="shared" si="5"/>
        <v>-</v>
      </c>
      <c r="BL6" s="77" t="str">
        <f t="shared" si="5"/>
        <v>-</v>
      </c>
      <c r="BM6" s="77" t="str">
        <f t="shared" si="5"/>
        <v>-</v>
      </c>
      <c r="BN6" s="77">
        <f t="shared" si="5"/>
        <v>839.21</v>
      </c>
      <c r="BO6" s="77">
        <f t="shared" si="5"/>
        <v>791.46</v>
      </c>
      <c r="BP6" s="69" t="str">
        <f>IF(BP7="","",IF(BP7="-","【-】","【"&amp;SUBSTITUTE(TEXT(BP7,"#,##0.00"),"-","△")&amp;"】"))</f>
        <v>【798.10】</v>
      </c>
      <c r="BQ6" s="77" t="str">
        <f t="shared" ref="BQ6:BZ6" si="6">IF(BQ7="",NA(),BQ7)</f>
        <v>-</v>
      </c>
      <c r="BR6" s="77" t="str">
        <f t="shared" si="6"/>
        <v>-</v>
      </c>
      <c r="BS6" s="77" t="str">
        <f t="shared" si="6"/>
        <v>-</v>
      </c>
      <c r="BT6" s="77">
        <f t="shared" si="6"/>
        <v>63.15</v>
      </c>
      <c r="BU6" s="77">
        <f t="shared" si="6"/>
        <v>69.489999999999995</v>
      </c>
      <c r="BV6" s="77" t="str">
        <f t="shared" si="6"/>
        <v>-</v>
      </c>
      <c r="BW6" s="77" t="str">
        <f t="shared" si="6"/>
        <v>-</v>
      </c>
      <c r="BX6" s="77" t="str">
        <f t="shared" si="6"/>
        <v>-</v>
      </c>
      <c r="BY6" s="77">
        <f t="shared" si="6"/>
        <v>52.05</v>
      </c>
      <c r="BZ6" s="77">
        <f t="shared" si="6"/>
        <v>47.96</v>
      </c>
      <c r="CA6" s="69" t="str">
        <f>IF(CA7="","",IF(CA7="-","【-】","【"&amp;SUBSTITUTE(TEXT(CA7,"#,##0.00"),"-","△")&amp;"】"))</f>
        <v>【54.51】</v>
      </c>
      <c r="CB6" s="77" t="str">
        <f t="shared" ref="CB6:CK6" si="7">IF(CB7="",NA(),CB7)</f>
        <v>-</v>
      </c>
      <c r="CC6" s="77" t="str">
        <f t="shared" si="7"/>
        <v>-</v>
      </c>
      <c r="CD6" s="77" t="str">
        <f t="shared" si="7"/>
        <v>-</v>
      </c>
      <c r="CE6" s="77">
        <f t="shared" si="7"/>
        <v>273.33</v>
      </c>
      <c r="CF6" s="77">
        <f t="shared" si="7"/>
        <v>248.72</v>
      </c>
      <c r="CG6" s="77" t="str">
        <f t="shared" si="7"/>
        <v>-</v>
      </c>
      <c r="CH6" s="77" t="str">
        <f t="shared" si="7"/>
        <v>-</v>
      </c>
      <c r="CI6" s="77" t="str">
        <f t="shared" si="7"/>
        <v>-</v>
      </c>
      <c r="CJ6" s="77">
        <f t="shared" si="7"/>
        <v>301.86</v>
      </c>
      <c r="CK6" s="77">
        <f t="shared" si="7"/>
        <v>325.85000000000002</v>
      </c>
      <c r="CL6" s="69" t="str">
        <f>IF(CL7="","",IF(CL7="-","【-】","【"&amp;SUBSTITUTE(TEXT(CL7,"#,##0.00"),"-","△")&amp;"】"))</f>
        <v>【286.33】</v>
      </c>
      <c r="CM6" s="77" t="str">
        <f t="shared" ref="CM6:CV6" si="8">IF(CM7="",NA(),CM7)</f>
        <v>-</v>
      </c>
      <c r="CN6" s="77" t="str">
        <f t="shared" si="8"/>
        <v>-</v>
      </c>
      <c r="CO6" s="77" t="str">
        <f t="shared" si="8"/>
        <v>-</v>
      </c>
      <c r="CP6" s="77">
        <f t="shared" si="8"/>
        <v>35.06</v>
      </c>
      <c r="CQ6" s="77">
        <f t="shared" si="8"/>
        <v>33.78</v>
      </c>
      <c r="CR6" s="77" t="str">
        <f t="shared" si="8"/>
        <v>-</v>
      </c>
      <c r="CS6" s="77" t="str">
        <f t="shared" si="8"/>
        <v>-</v>
      </c>
      <c r="CT6" s="77" t="str">
        <f t="shared" si="8"/>
        <v>-</v>
      </c>
      <c r="CU6" s="77">
        <f t="shared" si="8"/>
        <v>46.25</v>
      </c>
      <c r="CV6" s="77">
        <f t="shared" si="8"/>
        <v>45.32</v>
      </c>
      <c r="CW6" s="69" t="str">
        <f>IF(CW7="","",IF(CW7="-","【-】","【"&amp;SUBSTITUTE(TEXT(CW7,"#,##0.00"),"-","△")&amp;"】"))</f>
        <v>【49.92】</v>
      </c>
      <c r="CX6" s="77" t="str">
        <f t="shared" ref="CX6:DG6" si="9">IF(CX7="",NA(),CX7)</f>
        <v>-</v>
      </c>
      <c r="CY6" s="77" t="str">
        <f t="shared" si="9"/>
        <v>-</v>
      </c>
      <c r="CZ6" s="77" t="str">
        <f t="shared" si="9"/>
        <v>-</v>
      </c>
      <c r="DA6" s="77">
        <f t="shared" si="9"/>
        <v>82.37</v>
      </c>
      <c r="DB6" s="77">
        <f t="shared" si="9"/>
        <v>83.02</v>
      </c>
      <c r="DC6" s="77" t="str">
        <f t="shared" si="9"/>
        <v>-</v>
      </c>
      <c r="DD6" s="77" t="str">
        <f t="shared" si="9"/>
        <v>-</v>
      </c>
      <c r="DE6" s="77" t="str">
        <f t="shared" si="9"/>
        <v>-</v>
      </c>
      <c r="DF6" s="77">
        <f t="shared" si="9"/>
        <v>83.96</v>
      </c>
      <c r="DG6" s="77">
        <f t="shared" si="9"/>
        <v>83.54</v>
      </c>
      <c r="DH6" s="69" t="str">
        <f>IF(DH7="","",IF(DH7="-","【-】","【"&amp;SUBSTITUTE(TEXT(DH7,"#,##0.00"),"-","△")&amp;"】"))</f>
        <v>【87.80】</v>
      </c>
      <c r="DI6" s="77" t="str">
        <f t="shared" ref="DI6:DR6" si="10">IF(DI7="",NA(),DI7)</f>
        <v>-</v>
      </c>
      <c r="DJ6" s="77" t="str">
        <f t="shared" si="10"/>
        <v>-</v>
      </c>
      <c r="DK6" s="77" t="str">
        <f t="shared" si="10"/>
        <v>-</v>
      </c>
      <c r="DL6" s="77">
        <f t="shared" si="10"/>
        <v>3.3</v>
      </c>
      <c r="DM6" s="77">
        <f t="shared" si="10"/>
        <v>6.4</v>
      </c>
      <c r="DN6" s="77" t="str">
        <f t="shared" si="10"/>
        <v>-</v>
      </c>
      <c r="DO6" s="77" t="str">
        <f t="shared" si="10"/>
        <v>-</v>
      </c>
      <c r="DP6" s="77" t="str">
        <f t="shared" si="10"/>
        <v>-</v>
      </c>
      <c r="DQ6" s="77">
        <f t="shared" si="10"/>
        <v>25.46</v>
      </c>
      <c r="DR6" s="77">
        <f t="shared" si="10"/>
        <v>24.53</v>
      </c>
      <c r="DS6" s="69" t="str">
        <f>IF(DS7="","",IF(DS7="-","【-】","【"&amp;SUBSTITUTE(TEXT(DS7,"#,##0.00"),"-","△")&amp;"】"))</f>
        <v>【28.46】</v>
      </c>
      <c r="DT6" s="77" t="str">
        <f t="shared" ref="DT6:EC6" si="11">IF(DT7="",NA(),DT7)</f>
        <v>-</v>
      </c>
      <c r="DU6" s="77" t="str">
        <f t="shared" si="11"/>
        <v>-</v>
      </c>
      <c r="DV6" s="77" t="str">
        <f t="shared" si="11"/>
        <v>-</v>
      </c>
      <c r="DW6" s="69">
        <f t="shared" si="11"/>
        <v>0</v>
      </c>
      <c r="DX6" s="69">
        <f t="shared" si="11"/>
        <v>0</v>
      </c>
      <c r="DY6" s="77" t="str">
        <f t="shared" si="11"/>
        <v>-</v>
      </c>
      <c r="DZ6" s="77" t="str">
        <f t="shared" si="11"/>
        <v>-</v>
      </c>
      <c r="EA6" s="77" t="str">
        <f t="shared" si="11"/>
        <v>-</v>
      </c>
      <c r="EB6" s="77">
        <f t="shared" si="11"/>
        <v>0.19</v>
      </c>
      <c r="EC6" s="69">
        <f t="shared" si="11"/>
        <v>0</v>
      </c>
      <c r="ED6" s="69" t="str">
        <f>IF(ED7="","",IF(ED7="-","【-】","【"&amp;SUBSTITUTE(TEXT(ED7,"#,##0.00"),"-","△")&amp;"】"))</f>
        <v>【0.03】</v>
      </c>
      <c r="EE6" s="77" t="str">
        <f t="shared" ref="EE6:EN6" si="12">IF(EE7="",NA(),EE7)</f>
        <v>-</v>
      </c>
      <c r="EF6" s="77" t="str">
        <f t="shared" si="12"/>
        <v>-</v>
      </c>
      <c r="EG6" s="77" t="str">
        <f t="shared" si="12"/>
        <v>-</v>
      </c>
      <c r="EH6" s="69">
        <f t="shared" si="12"/>
        <v>0</v>
      </c>
      <c r="EI6" s="69">
        <f t="shared" si="12"/>
        <v>0</v>
      </c>
      <c r="EJ6" s="77" t="str">
        <f t="shared" si="12"/>
        <v>-</v>
      </c>
      <c r="EK6" s="77" t="str">
        <f t="shared" si="12"/>
        <v>-</v>
      </c>
      <c r="EL6" s="77" t="str">
        <f t="shared" si="12"/>
        <v>-</v>
      </c>
      <c r="EM6" s="77">
        <f t="shared" si="12"/>
        <v>3.e-002</v>
      </c>
      <c r="EN6" s="77">
        <f t="shared" si="12"/>
        <v>3.e-002</v>
      </c>
      <c r="EO6" s="69" t="str">
        <f>IF(EO7="","",IF(EO7="-","【-】","【"&amp;SUBSTITUTE(TEXT(EO7,"#,##0.00"),"-","△")&amp;"】"))</f>
        <v>【0.02】</v>
      </c>
    </row>
    <row r="7" spans="1:148" s="55" customFormat="1">
      <c r="A7" s="56"/>
      <c r="B7" s="62">
        <v>2024</v>
      </c>
      <c r="C7" s="62">
        <v>82163</v>
      </c>
      <c r="D7" s="62">
        <v>46</v>
      </c>
      <c r="E7" s="62">
        <v>17</v>
      </c>
      <c r="F7" s="62">
        <v>5</v>
      </c>
      <c r="G7" s="62">
        <v>0</v>
      </c>
      <c r="H7" s="62" t="s">
        <v>98</v>
      </c>
      <c r="I7" s="62" t="s">
        <v>99</v>
      </c>
      <c r="J7" s="62" t="s">
        <v>100</v>
      </c>
      <c r="K7" s="62" t="s">
        <v>93</v>
      </c>
      <c r="L7" s="62" t="s">
        <v>4</v>
      </c>
      <c r="M7" s="62" t="s">
        <v>101</v>
      </c>
      <c r="N7" s="70" t="s">
        <v>102</v>
      </c>
      <c r="O7" s="70">
        <v>62</v>
      </c>
      <c r="P7" s="70">
        <v>9.18</v>
      </c>
      <c r="Q7" s="70">
        <v>91.26</v>
      </c>
      <c r="R7" s="70">
        <v>3542</v>
      </c>
      <c r="S7" s="70">
        <v>72567</v>
      </c>
      <c r="T7" s="70">
        <v>240.4</v>
      </c>
      <c r="U7" s="70">
        <v>301.86</v>
      </c>
      <c r="V7" s="70">
        <v>6643</v>
      </c>
      <c r="W7" s="70">
        <v>4.82</v>
      </c>
      <c r="X7" s="70">
        <v>1378.22</v>
      </c>
      <c r="Y7" s="70" t="s">
        <v>102</v>
      </c>
      <c r="Z7" s="70" t="s">
        <v>102</v>
      </c>
      <c r="AA7" s="70" t="s">
        <v>102</v>
      </c>
      <c r="AB7" s="70">
        <v>98.86</v>
      </c>
      <c r="AC7" s="70">
        <v>93.65</v>
      </c>
      <c r="AD7" s="70" t="s">
        <v>102</v>
      </c>
      <c r="AE7" s="70" t="s">
        <v>102</v>
      </c>
      <c r="AF7" s="70" t="s">
        <v>102</v>
      </c>
      <c r="AG7" s="70">
        <v>106.35</v>
      </c>
      <c r="AH7" s="70">
        <v>106.62</v>
      </c>
      <c r="AI7" s="70">
        <v>104.3</v>
      </c>
      <c r="AJ7" s="70" t="s">
        <v>102</v>
      </c>
      <c r="AK7" s="70" t="s">
        <v>102</v>
      </c>
      <c r="AL7" s="70" t="s">
        <v>102</v>
      </c>
      <c r="AM7" s="70">
        <v>10</v>
      </c>
      <c r="AN7" s="70">
        <v>47.35</v>
      </c>
      <c r="AO7" s="70" t="s">
        <v>102</v>
      </c>
      <c r="AP7" s="70" t="s">
        <v>102</v>
      </c>
      <c r="AQ7" s="70" t="s">
        <v>102</v>
      </c>
      <c r="AR7" s="70">
        <v>129.88999999999999</v>
      </c>
      <c r="AS7" s="70">
        <v>107.99</v>
      </c>
      <c r="AT7" s="70">
        <v>102.74</v>
      </c>
      <c r="AU7" s="70" t="s">
        <v>102</v>
      </c>
      <c r="AV7" s="70" t="s">
        <v>102</v>
      </c>
      <c r="AW7" s="70" t="s">
        <v>102</v>
      </c>
      <c r="AX7" s="70">
        <v>36.56</v>
      </c>
      <c r="AY7" s="70">
        <v>51.76</v>
      </c>
      <c r="AZ7" s="70" t="s">
        <v>102</v>
      </c>
      <c r="BA7" s="70" t="s">
        <v>102</v>
      </c>
      <c r="BB7" s="70" t="s">
        <v>102</v>
      </c>
      <c r="BC7" s="70">
        <v>44.04</v>
      </c>
      <c r="BD7" s="70">
        <v>58.25</v>
      </c>
      <c r="BE7" s="70">
        <v>47.19</v>
      </c>
      <c r="BF7" s="70" t="s">
        <v>102</v>
      </c>
      <c r="BG7" s="70" t="s">
        <v>102</v>
      </c>
      <c r="BH7" s="70" t="s">
        <v>102</v>
      </c>
      <c r="BI7" s="70">
        <v>3.46</v>
      </c>
      <c r="BJ7" s="70">
        <v>3.14</v>
      </c>
      <c r="BK7" s="70" t="s">
        <v>102</v>
      </c>
      <c r="BL7" s="70" t="s">
        <v>102</v>
      </c>
      <c r="BM7" s="70" t="s">
        <v>102</v>
      </c>
      <c r="BN7" s="70">
        <v>839.21</v>
      </c>
      <c r="BO7" s="70">
        <v>791.46</v>
      </c>
      <c r="BP7" s="70">
        <v>798.1</v>
      </c>
      <c r="BQ7" s="70" t="s">
        <v>102</v>
      </c>
      <c r="BR7" s="70" t="s">
        <v>102</v>
      </c>
      <c r="BS7" s="70" t="s">
        <v>102</v>
      </c>
      <c r="BT7" s="70">
        <v>63.15</v>
      </c>
      <c r="BU7" s="70">
        <v>69.489999999999995</v>
      </c>
      <c r="BV7" s="70" t="s">
        <v>102</v>
      </c>
      <c r="BW7" s="70" t="s">
        <v>102</v>
      </c>
      <c r="BX7" s="70" t="s">
        <v>102</v>
      </c>
      <c r="BY7" s="70">
        <v>52.05</v>
      </c>
      <c r="BZ7" s="70">
        <v>47.96</v>
      </c>
      <c r="CA7" s="70">
        <v>54.51</v>
      </c>
      <c r="CB7" s="70" t="s">
        <v>102</v>
      </c>
      <c r="CC7" s="70" t="s">
        <v>102</v>
      </c>
      <c r="CD7" s="70" t="s">
        <v>102</v>
      </c>
      <c r="CE7" s="70">
        <v>273.33</v>
      </c>
      <c r="CF7" s="70">
        <v>248.72</v>
      </c>
      <c r="CG7" s="70" t="s">
        <v>102</v>
      </c>
      <c r="CH7" s="70" t="s">
        <v>102</v>
      </c>
      <c r="CI7" s="70" t="s">
        <v>102</v>
      </c>
      <c r="CJ7" s="70">
        <v>301.86</v>
      </c>
      <c r="CK7" s="70">
        <v>325.85000000000002</v>
      </c>
      <c r="CL7" s="70">
        <v>286.33</v>
      </c>
      <c r="CM7" s="70" t="s">
        <v>102</v>
      </c>
      <c r="CN7" s="70" t="s">
        <v>102</v>
      </c>
      <c r="CO7" s="70" t="s">
        <v>102</v>
      </c>
      <c r="CP7" s="70">
        <v>35.06</v>
      </c>
      <c r="CQ7" s="70">
        <v>33.78</v>
      </c>
      <c r="CR7" s="70" t="s">
        <v>102</v>
      </c>
      <c r="CS7" s="70" t="s">
        <v>102</v>
      </c>
      <c r="CT7" s="70" t="s">
        <v>102</v>
      </c>
      <c r="CU7" s="70">
        <v>46.25</v>
      </c>
      <c r="CV7" s="70">
        <v>45.32</v>
      </c>
      <c r="CW7" s="70">
        <v>49.92</v>
      </c>
      <c r="CX7" s="70" t="s">
        <v>102</v>
      </c>
      <c r="CY7" s="70" t="s">
        <v>102</v>
      </c>
      <c r="CZ7" s="70" t="s">
        <v>102</v>
      </c>
      <c r="DA7" s="70">
        <v>82.37</v>
      </c>
      <c r="DB7" s="70">
        <v>83.02</v>
      </c>
      <c r="DC7" s="70" t="s">
        <v>102</v>
      </c>
      <c r="DD7" s="70" t="s">
        <v>102</v>
      </c>
      <c r="DE7" s="70" t="s">
        <v>102</v>
      </c>
      <c r="DF7" s="70">
        <v>83.96</v>
      </c>
      <c r="DG7" s="70">
        <v>83.54</v>
      </c>
      <c r="DH7" s="70">
        <v>87.8</v>
      </c>
      <c r="DI7" s="70" t="s">
        <v>102</v>
      </c>
      <c r="DJ7" s="70" t="s">
        <v>102</v>
      </c>
      <c r="DK7" s="70" t="s">
        <v>102</v>
      </c>
      <c r="DL7" s="70">
        <v>3.3</v>
      </c>
      <c r="DM7" s="70">
        <v>6.4</v>
      </c>
      <c r="DN7" s="70" t="s">
        <v>102</v>
      </c>
      <c r="DO7" s="70" t="s">
        <v>102</v>
      </c>
      <c r="DP7" s="70" t="s">
        <v>102</v>
      </c>
      <c r="DQ7" s="70">
        <v>25.46</v>
      </c>
      <c r="DR7" s="70">
        <v>24.53</v>
      </c>
      <c r="DS7" s="70">
        <v>28.46</v>
      </c>
      <c r="DT7" s="70" t="s">
        <v>102</v>
      </c>
      <c r="DU7" s="70" t="s">
        <v>102</v>
      </c>
      <c r="DV7" s="70" t="s">
        <v>102</v>
      </c>
      <c r="DW7" s="70">
        <v>0</v>
      </c>
      <c r="DX7" s="70">
        <v>0</v>
      </c>
      <c r="DY7" s="70" t="s">
        <v>102</v>
      </c>
      <c r="DZ7" s="70" t="s">
        <v>102</v>
      </c>
      <c r="EA7" s="70" t="s">
        <v>102</v>
      </c>
      <c r="EB7" s="70">
        <v>0.19</v>
      </c>
      <c r="EC7" s="70">
        <v>0</v>
      </c>
      <c r="ED7" s="70">
        <v>3.e-002</v>
      </c>
      <c r="EE7" s="70" t="s">
        <v>102</v>
      </c>
      <c r="EF7" s="70" t="s">
        <v>102</v>
      </c>
      <c r="EG7" s="70" t="s">
        <v>102</v>
      </c>
      <c r="EH7" s="70">
        <v>0</v>
      </c>
      <c r="EI7" s="70">
        <v>0</v>
      </c>
      <c r="EJ7" s="70" t="s">
        <v>102</v>
      </c>
      <c r="EK7" s="70" t="s">
        <v>102</v>
      </c>
      <c r="EL7" s="70" t="s">
        <v>102</v>
      </c>
      <c r="EM7" s="70">
        <v>3.e-002</v>
      </c>
      <c r="EN7" s="70">
        <v>3.e-002</v>
      </c>
      <c r="EO7" s="70">
        <v>2.e-002</v>
      </c>
    </row>
    <row r="8" spans="1:148">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1"/>
      <c r="BK8" s="71"/>
      <c r="BL8" s="71"/>
      <c r="BM8" s="71"/>
      <c r="BN8" s="71"/>
      <c r="BO8" s="71"/>
      <c r="BP8" s="71"/>
      <c r="BQ8" s="71"/>
      <c r="BR8" s="71"/>
      <c r="BS8" s="71"/>
      <c r="BT8" s="71"/>
      <c r="BU8" s="71"/>
      <c r="BV8" s="71"/>
      <c r="BW8" s="71"/>
      <c r="BX8" s="71"/>
      <c r="BY8" s="71"/>
      <c r="BZ8" s="71"/>
      <c r="CA8" s="71"/>
      <c r="CB8" s="71"/>
      <c r="CC8" s="71"/>
      <c r="CD8" s="71"/>
      <c r="CE8" s="71"/>
      <c r="CF8" s="71"/>
      <c r="CG8" s="71"/>
      <c r="CH8" s="71"/>
      <c r="CI8" s="71"/>
      <c r="CJ8" s="71"/>
      <c r="CK8" s="71"/>
      <c r="CL8" s="71"/>
      <c r="CM8" s="71"/>
      <c r="CN8" s="71"/>
      <c r="CO8" s="71"/>
      <c r="CP8" s="71"/>
      <c r="CQ8" s="71"/>
      <c r="CR8" s="71"/>
      <c r="CS8" s="71"/>
      <c r="CT8" s="71"/>
      <c r="CU8" s="71"/>
      <c r="CV8" s="71"/>
      <c r="CW8" s="71"/>
      <c r="CX8" s="71"/>
      <c r="CY8" s="71"/>
      <c r="CZ8" s="71"/>
      <c r="DA8" s="71"/>
      <c r="DB8" s="71"/>
      <c r="DC8" s="71"/>
      <c r="DD8" s="71"/>
      <c r="DE8" s="71"/>
      <c r="DF8" s="71"/>
      <c r="DG8" s="71"/>
      <c r="DH8" s="71"/>
      <c r="DI8" s="71"/>
      <c r="DJ8" s="71"/>
      <c r="DK8" s="71"/>
      <c r="DL8" s="71"/>
      <c r="DM8" s="71"/>
      <c r="DN8" s="71"/>
      <c r="DO8" s="71"/>
      <c r="DP8" s="71"/>
      <c r="DQ8" s="71"/>
      <c r="DR8" s="71"/>
      <c r="DS8" s="71"/>
      <c r="DT8" s="71"/>
      <c r="DU8" s="71"/>
      <c r="DV8" s="71"/>
      <c r="DW8" s="71"/>
      <c r="DX8" s="71"/>
      <c r="DY8" s="71"/>
      <c r="DZ8" s="71"/>
      <c r="EA8" s="71"/>
      <c r="EB8" s="71"/>
      <c r="EC8" s="71"/>
      <c r="ED8" s="71"/>
      <c r="EE8" s="71"/>
      <c r="EF8" s="71"/>
      <c r="EG8" s="71"/>
      <c r="EH8" s="71"/>
      <c r="EI8" s="71"/>
      <c r="EJ8" s="71"/>
      <c r="EK8" s="71"/>
      <c r="EL8" s="71"/>
      <c r="EM8" s="71"/>
      <c r="EN8" s="71"/>
      <c r="EO8" s="71"/>
      <c r="EP8" s="71"/>
      <c r="EQ8" s="71"/>
      <c r="ER8" s="71"/>
    </row>
    <row r="9" spans="1:148">
      <c r="A9" s="57"/>
      <c r="B9" s="57" t="s">
        <v>103</v>
      </c>
      <c r="C9" s="57" t="s">
        <v>104</v>
      </c>
      <c r="D9" s="57" t="s">
        <v>105</v>
      </c>
      <c r="E9" s="57" t="s">
        <v>106</v>
      </c>
      <c r="F9" s="57" t="s">
        <v>107</v>
      </c>
      <c r="R9" s="71"/>
      <c r="Y9" s="71"/>
      <c r="Z9" s="71"/>
      <c r="AA9" s="71"/>
      <c r="AB9" s="71"/>
      <c r="AC9" s="71"/>
      <c r="AD9" s="71"/>
      <c r="AE9" s="71"/>
      <c r="AF9" s="71"/>
      <c r="AG9" s="71"/>
      <c r="AI9" s="71"/>
      <c r="AJ9" s="71"/>
      <c r="AK9" s="71"/>
      <c r="AL9" s="71"/>
      <c r="AM9" s="71"/>
      <c r="AN9" s="71"/>
      <c r="AO9" s="71"/>
      <c r="AP9" s="71"/>
      <c r="AQ9" s="71"/>
      <c r="AR9" s="71"/>
      <c r="AT9" s="71"/>
      <c r="AU9" s="71"/>
      <c r="AV9" s="71"/>
      <c r="AW9" s="71"/>
      <c r="AX9" s="71"/>
      <c r="AY9" s="71"/>
      <c r="AZ9" s="71"/>
      <c r="BA9" s="71"/>
      <c r="BB9" s="71"/>
      <c r="BC9" s="71"/>
      <c r="BE9" s="71"/>
      <c r="BF9" s="71"/>
      <c r="BG9" s="71"/>
      <c r="BH9" s="71"/>
      <c r="BI9" s="71"/>
      <c r="BJ9" s="71"/>
      <c r="BK9" s="71"/>
      <c r="BL9" s="71"/>
      <c r="BM9" s="71"/>
      <c r="BN9" s="71"/>
      <c r="BP9" s="71"/>
      <c r="BQ9" s="71"/>
      <c r="BR9" s="71"/>
      <c r="BS9" s="71"/>
      <c r="BT9" s="71"/>
      <c r="BU9" s="71"/>
      <c r="BV9" s="71"/>
      <c r="BW9" s="71"/>
      <c r="BX9" s="71"/>
      <c r="BY9" s="71"/>
      <c r="CA9" s="71"/>
      <c r="CB9" s="71"/>
      <c r="CC9" s="71"/>
      <c r="CD9" s="71"/>
      <c r="CE9" s="71"/>
      <c r="CF9" s="71"/>
      <c r="CG9" s="71"/>
      <c r="CH9" s="71"/>
      <c r="CI9" s="71"/>
      <c r="CJ9" s="71"/>
      <c r="CL9" s="71"/>
      <c r="CM9" s="71"/>
      <c r="CN9" s="71"/>
      <c r="CO9" s="71"/>
      <c r="CP9" s="71"/>
      <c r="CQ9" s="71"/>
      <c r="CR9" s="71"/>
      <c r="CS9" s="71"/>
      <c r="CT9" s="71"/>
      <c r="CU9" s="71"/>
      <c r="CW9" s="71"/>
      <c r="CX9" s="71"/>
      <c r="CY9" s="71"/>
      <c r="CZ9" s="71"/>
      <c r="DA9" s="71"/>
      <c r="DB9" s="71"/>
      <c r="DC9" s="71"/>
      <c r="DD9" s="71"/>
      <c r="DE9" s="71"/>
      <c r="DF9" s="71"/>
      <c r="DH9" s="71"/>
      <c r="DI9" s="71"/>
      <c r="DJ9" s="71"/>
      <c r="DK9" s="71"/>
      <c r="DL9" s="71"/>
      <c r="DM9" s="71"/>
      <c r="DN9" s="71"/>
      <c r="DO9" s="71"/>
      <c r="DP9" s="71"/>
      <c r="DQ9" s="71"/>
      <c r="DS9" s="71"/>
      <c r="DT9" s="71"/>
      <c r="DU9" s="71"/>
      <c r="DV9" s="71"/>
      <c r="DW9" s="71"/>
      <c r="DX9" s="71"/>
      <c r="DY9" s="71"/>
      <c r="DZ9" s="71"/>
      <c r="EA9" s="71"/>
      <c r="EB9" s="71"/>
      <c r="ED9" s="71"/>
      <c r="EE9" s="71"/>
      <c r="EF9" s="71"/>
      <c r="EG9" s="71"/>
      <c r="EH9" s="71"/>
      <c r="EI9" s="71"/>
      <c r="EJ9" s="71"/>
      <c r="EK9" s="71"/>
      <c r="EL9" s="71"/>
      <c r="EM9" s="71"/>
    </row>
    <row r="10" spans="1:148">
      <c r="A10" s="57" t="s">
        <v>64</v>
      </c>
      <c r="B10" s="63">
        <f>DATEVALUE($B7-B11&amp;"/1/"&amp;B12)</f>
        <v>37257</v>
      </c>
      <c r="C10" s="63">
        <f>DATEVALUE($B7-C11&amp;"/1/"&amp;C12)</f>
        <v>37622</v>
      </c>
      <c r="D10" s="63">
        <f>DATEVALUE($B7-D11&amp;"/1/"&amp;D12)</f>
        <v>37988</v>
      </c>
      <c r="E10" s="63">
        <f>DATEVALUE($B7-E11&amp;"/1/"&amp;E12)</f>
        <v>38355</v>
      </c>
      <c r="F10" s="63">
        <f>DATEVALUE($B7-F11&amp;"/1/"&amp;F12)</f>
        <v>38721</v>
      </c>
    </row>
    <row r="11" spans="1:148">
      <c r="B11">
        <v>22</v>
      </c>
      <c r="C11">
        <v>21</v>
      </c>
      <c r="D11">
        <v>20</v>
      </c>
      <c r="E11">
        <v>19</v>
      </c>
      <c r="F11">
        <v>18</v>
      </c>
      <c r="G11" t="s">
        <v>47</v>
      </c>
    </row>
    <row r="12" spans="1:148">
      <c r="B12">
        <v>1</v>
      </c>
      <c r="C12">
        <v>1</v>
      </c>
      <c r="D12">
        <v>2</v>
      </c>
      <c r="E12">
        <v>3</v>
      </c>
      <c r="F12">
        <v>4</v>
      </c>
      <c r="G12" t="s">
        <v>108</v>
      </c>
    </row>
    <row r="13" spans="1:148">
      <c r="B13" t="s">
        <v>109</v>
      </c>
      <c r="C13" t="s">
        <v>109</v>
      </c>
      <c r="D13" t="s">
        <v>109</v>
      </c>
      <c r="E13" t="s">
        <v>109</v>
      </c>
      <c r="F13" t="s">
        <v>109</v>
      </c>
      <c r="G13" t="s">
        <v>110</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河内 美樹</cp:lastModifiedBy>
  <dcterms:created xsi:type="dcterms:W3CDTF">2025-12-23T06:17:41Z</dcterms:created>
  <dcterms:modified xsi:type="dcterms:W3CDTF">2026-01-28T02:50:10Z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2026-01-28T02:50:10Z</vt:filetime>
  </property>
</Properties>
</file>