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5010" windowWidth="21615" windowHeight="5055" tabRatio="865"/>
  </bookViews>
  <sheets>
    <sheet name="建設コンサル" sheetId="1" r:id="rId1"/>
    <sheet name="指名推薦書（消費税８％用)" sheetId="8" state="hidden" r:id="rId2"/>
    <sheet name="指名推薦書 (保存用８％) " sheetId="9" state="hidden" r:id="rId3"/>
  </sheets>
  <definedNames>
    <definedName name="_xlnm._FilterDatabase" localSheetId="0" hidden="1">建設コンサル!$A$2:$D$1609</definedName>
    <definedName name="Z_72FAF20E_6DE6_425B_8167_ECAF597886E6_.wvu.Cols" localSheetId="0" hidden="1">#REF!</definedName>
    <definedName name="_xlnm.Print_Area" localSheetId="0">建設コンサル!$A$1:$D$1609</definedName>
    <definedName name="_xlnm.Print_Titles" localSheetId="0">建設コンサル!$1:$2</definedName>
    <definedName name="Z_0F8B2993_6CD1_4D4E_83C9_1A9DF0BAF3E7_.wvu.Cols" localSheetId="0" hidden="1">#REF!</definedName>
    <definedName name="Z_20BB183B_2384_434D_B8C7_003282DE7CAC_.wvu.Cols" localSheetId="0" hidden="1">#REF!</definedName>
    <definedName name="Z_0F8B2993_6CD1_4D4E_83C9_1A9DF0BAF3E7_.wvu.FilterData" localSheetId="0" hidden="1">建設コンサル!$A$2:$D$2</definedName>
    <definedName name="Z_20BB183B_2384_434D_B8C7_003282DE7CAC_.wvu.FilterData" localSheetId="0" hidden="1">建設コンサル!$A$2:$D$2</definedName>
    <definedName name="Z_20BB183B_2384_434D_B8C7_003282DE7CAC_.wvu.PrintTitles" localSheetId="0" hidden="1">建設コンサル!$1:$2</definedName>
    <definedName name="Z_0F8B2993_6CD1_4D4E_83C9_1A9DF0BAF3E7_.wvu.PrintTitles" localSheetId="0" hidden="1">建設コンサル!$1:$2</definedName>
    <definedName name="Z_72FAF20E_6DE6_425B_8167_ECAF597886E6_.wvu.FilterData" localSheetId="0" hidden="1">建設コンサル!$A$2:$D$2</definedName>
    <definedName name="Z_997139D2_B3EC_49A5_B08F_4B81603E4073_.wvu.Cols" localSheetId="0" hidden="1">#REF!</definedName>
    <definedName name="Z_997139D2_B3EC_49A5_B08F_4B81603E4073_.wvu.FilterData" localSheetId="0" hidden="1">建設コンサル!$A$2:$D$2</definedName>
    <definedName name="Z_997139D2_B3EC_49A5_B08F_4B81603E4073_.wvu.PrintTitles" localSheetId="0" hidden="1">建設コンサル!$1:$2</definedName>
    <definedName name="_xlnm._FilterDatabase" localSheetId="1" hidden="1">'指名推薦書（消費税８％用)'!$A$3:$BF$3</definedName>
    <definedName name="Z_0F8B2993_6CD1_4D4E_83C9_1A9DF0BAF3E7_.wvu.PrintArea" localSheetId="1" hidden="1">'指名推薦書（消費税８％用)'!$A$7:$AY$41</definedName>
    <definedName name="Z_20BB183B_2384_434D_B8C7_003282DE7CAC_.wvu.PrintArea" localSheetId="1" hidden="1">'指名推薦書（消費税８％用)'!$A$7:$AY$41</definedName>
    <definedName name="_xlnm.Print_Area" localSheetId="1">'指名推薦書（消費税８％用)'!$A$7:$AZ$41</definedName>
    <definedName name="Z_72FAF20E_6DE6_425B_8167_ECAF597886E6_.wvu.Cols" localSheetId="1" hidden="1">'指名推薦書（消費税８％用)'!$BA:$BO</definedName>
    <definedName name="Z_0F8B2993_6CD1_4D4E_83C9_1A9DF0BAF3E7_.wvu.Cols" localSheetId="1" hidden="1">'指名推薦書（消費税８％用)'!$BA:$BO</definedName>
    <definedName name="Z_997139D2_B3EC_49A5_B08F_4B81603E4073_.wvu.PrintArea" localSheetId="1" hidden="1">'指名推薦書（消費税８％用)'!$A$7:$AY$41</definedName>
    <definedName name="Z_20BB183B_2384_434D_B8C7_003282DE7CAC_.wvu.Cols" localSheetId="1" hidden="1">'指名推薦書（消費税８％用)'!$BA:$BO</definedName>
    <definedName name="Z_20BB183B_2384_434D_B8C7_003282DE7CAC_.wvu.FilterData" localSheetId="1" hidden="1">'指名推薦書（消費税８％用)'!$A$3:$BF$3</definedName>
    <definedName name="Z_0F8B2993_6CD1_4D4E_83C9_1A9DF0BAF3E7_.wvu.FilterData" localSheetId="1" hidden="1">'指名推薦書（消費税８％用)'!$A$3:$BF$3</definedName>
    <definedName name="Z_72FAF20E_6DE6_425B_8167_ECAF597886E6_.wvu.FilterData" localSheetId="1" hidden="1">'指名推薦書（消費税８％用)'!$A$3:$BF$3</definedName>
    <definedName name="Z_72FAF20E_6DE6_425B_8167_ECAF597886E6_.wvu.PrintArea" localSheetId="1" hidden="1">'指名推薦書（消費税８％用)'!$A$7:$AY$41</definedName>
    <definedName name="Z_997139D2_B3EC_49A5_B08F_4B81603E4073_.wvu.Cols" localSheetId="1" hidden="1">'指名推薦書（消費税８％用)'!$BA:$BO</definedName>
    <definedName name="Z_997139D2_B3EC_49A5_B08F_4B81603E4073_.wvu.FilterData" localSheetId="1" hidden="1">'指名推薦書（消費税８％用)'!$A$3:$BF$3</definedName>
    <definedName name="_xlnm._FilterDatabase" localSheetId="2" hidden="1">'指名推薦書 (保存用８％) '!$A$8:$AZ$8</definedName>
    <definedName name="Z_0F8B2993_6CD1_4D4E_83C9_1A9DF0BAF3E7_.wvu.PrintArea" localSheetId="2" hidden="1">'指名推薦書 (保存用８％) '!$A$12:$AY$46</definedName>
    <definedName name="Z_20BB183B_2384_434D_B8C7_003282DE7CAC_.wvu.PrintArea" localSheetId="2" hidden="1">'指名推薦書 (保存用８％) '!$A$12:$AY$46</definedName>
    <definedName name="Z_72FAF20E_6DE6_425B_8167_ECAF597886E6_.wvu.FilterData" localSheetId="2" hidden="1">'指名推薦書 (保存用８％) '!$A$8:$AZ$8</definedName>
    <definedName name="_xlnm.Print_Area" localSheetId="2">'指名推薦書 (保存用８％) '!$A$12:$BC$46</definedName>
    <definedName name="Z_72FAF20E_6DE6_425B_8167_ECAF597886E6_.wvu.Cols" localSheetId="2" hidden="1">#REF!</definedName>
    <definedName name="Z_0F8B2993_6CD1_4D4E_83C9_1A9DF0BAF3E7_.wvu.FilterData" localSheetId="2" hidden="1">'指名推薦書 (保存用８％) '!$A$8:$AZ$8</definedName>
    <definedName name="Z_20BB183B_2384_434D_B8C7_003282DE7CAC_.wvu.FilterData" localSheetId="2" hidden="1">'指名推薦書 (保存用８％) '!$A$8:$AZ$8</definedName>
    <definedName name="Z_72FAF20E_6DE6_425B_8167_ECAF597886E6_.wvu.PrintArea" localSheetId="2" hidden="1">'指名推薦書 (保存用８％) '!$A$12:$AY$46</definedName>
    <definedName name="Z_997139D2_B3EC_49A5_B08F_4B81603E4073_.wvu.FilterData" localSheetId="2" hidden="1">'指名推薦書 (保存用８％) '!$A$8:$AZ$8</definedName>
    <definedName name="Z_997139D2_B3EC_49A5_B08F_4B81603E4073_.wvu.PrintArea" localSheetId="2" hidden="1">'指名推薦書 (保存用８％) '!$A$12:$AY$46</definedName>
  </definedNames>
  <calcPr calcId="191029" concurrentCalc="1"/>
  <customWorkbookViews>
    <customWorkbookView name="atsushi.shimada - 個人用ビュー" guid="{20BB183B-2384-434D-B8C7-003282DE7CAC}" personalView="1" maximized="1" xWindow="4" yWindow="27" windowWidth="1020" windowHeight="544" tabRatio="903" activeSheetId="1"/>
    <customWorkbookView name="shinichi.kawamata - 個人用ビュー" guid="{997139D2-B3EC-49A5-B08F-4B81603E4073}" personalView="1" maximized="1" xWindow="4" yWindow="27" windowWidth="1020" windowHeight="524" tabRatio="903" activeSheetId="1" showStatusbar="0"/>
    <customWorkbookView name="kazuya.kawachi - 個人用ビュー" guid="{0F8B2993-6CD1-4D4E-83C9-1A9DF0BAF3E7}" personalView="1" maximized="1" xWindow="4" yWindow="27" windowWidth="1012" windowHeight="548" tabRatio="903" activeSheetId="1" showStatusbar="0"/>
    <customWorkbookView name="tadashi.komuro - 個人用ビュー" guid="{72FAF20E-6DE6-425B-8167-ECAF597886E6}" personalView="1" maximized="1" xWindow="4" yWindow="27" windowWidth="1436" windowHeight="693" tabRatio="890" activeSheetId="1" showStatus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akihiko.suzuki</author>
    <author>tadashi.komuro</author>
  </authors>
  <commentList>
    <comment ref="W15" authorId="0">
      <text>
        <r>
          <rPr>
            <sz val="9"/>
            <color indexed="81"/>
            <rFont val="ＭＳ Ｐゴシック"/>
          </rPr>
          <t>該当する契約方法を、
オブジェクトで囲んでください。</t>
        </r>
      </text>
    </comment>
    <comment ref="G18" authorId="0">
      <text>
        <r>
          <rPr>
            <sz val="9"/>
            <color indexed="81"/>
            <rFont val="ＭＳ Ｐゴシック"/>
          </rPr>
          <t>税込み金額を記載</t>
        </r>
      </text>
    </comment>
    <comment ref="O18" authorId="0">
      <text>
        <r>
          <rPr>
            <sz val="9"/>
            <color indexed="81"/>
            <rFont val="ＭＳ Ｐゴシック"/>
          </rPr>
          <t>【入力不要】
「設計金額（税抜）」が表示されます。
左のセルに記入した「設計金額（税込）」が
「</t>
        </r>
        <r>
          <rPr>
            <b/>
            <sz val="11"/>
            <color indexed="81"/>
            <rFont val="ＭＳ Ｐゴシック"/>
          </rPr>
          <t>１．０８</t>
        </r>
        <r>
          <rPr>
            <sz val="9"/>
            <color indexed="81"/>
            <rFont val="ＭＳ Ｐゴシック"/>
          </rPr>
          <t>」で割切れない場合、「税込」と表示されます。</t>
        </r>
      </text>
    </comment>
    <comment ref="AD19" authorId="0">
      <text>
        <r>
          <rPr>
            <sz val="9"/>
            <color indexed="81"/>
            <rFont val="ＭＳ Ｐゴシック"/>
          </rPr>
          <t>設計書（概要書，仕様書等）と
一致させること。
祝祭日になっていないか注意。</t>
        </r>
      </text>
    </comment>
    <comment ref="G19" authorId="0">
      <text>
        <r>
          <rPr>
            <sz val="9"/>
            <color indexed="81"/>
            <rFont val="ＭＳ Ｐゴシック"/>
          </rPr>
          <t xml:space="preserve">プルダウンより選択してください。
土木・建築・舗装・水道施設・etc
</t>
        </r>
      </text>
    </comment>
    <comment ref="A21" authorId="1">
      <text>
        <r>
          <rPr>
            <sz val="9"/>
            <color indexed="81"/>
            <rFont val="ＭＳ Ｐゴシック"/>
          </rPr>
          <t>建設工事のみ自動転記されます。
申請されていない業種を選択すると、「エラー表示」がされます。</t>
        </r>
      </text>
    </comment>
    <comment ref="D21" authorId="0">
      <text>
        <r>
          <rPr>
            <sz val="9"/>
            <color indexed="81"/>
            <rFont val="ＭＳ Ｐゴシック"/>
          </rPr>
          <t>業者コードを入力してください。業者コードは業者名簿にて確認してください。
業者コードを入力しても業者名が出ない場合、契約検査室までご連絡ください。</t>
        </r>
      </text>
    </comment>
    <comment ref="I21"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1" authorId="0">
      <text>
        <r>
          <rPr>
            <sz val="9"/>
            <color indexed="81"/>
            <rFont val="ＭＳ Ｐゴシック"/>
          </rPr>
          <t>【入力不要】
信用があるから指名するので
全業者○をつける</t>
        </r>
      </text>
    </comment>
    <comment ref="AC21" authorId="1">
      <text>
        <r>
          <rPr>
            <sz val="9"/>
            <color indexed="81"/>
            <rFont val="ＭＳ Ｐゴシック"/>
          </rPr>
          <t>【入力不要】
手持工事の有無
手持ち状況シートより転記されます。</t>
        </r>
      </text>
    </comment>
    <comment ref="AH21" authorId="1">
      <text>
        <r>
          <rPr>
            <sz val="9"/>
            <color indexed="81"/>
            <rFont val="ＭＳ Ｐゴシック"/>
          </rPr>
          <t>【入力不要】
笠間市内業者は○を標記</t>
        </r>
      </text>
    </comment>
    <comment ref="AM21" authorId="0">
      <text>
        <r>
          <rPr>
            <sz val="9"/>
            <color indexed="81"/>
            <rFont val="ＭＳ Ｐゴシック"/>
          </rPr>
          <t>【入力不要】
物品・役務の提供は記入不要です。</t>
        </r>
      </text>
    </comment>
    <comment ref="AR21" authorId="0">
      <text>
        <r>
          <rPr>
            <sz val="9"/>
            <color indexed="81"/>
            <rFont val="ＭＳ Ｐゴシック"/>
          </rPr>
          <t>【入力不要】
社会的要因に問題は
ないから指名するので、
全業者○をつける。</t>
        </r>
      </text>
    </comment>
    <comment ref="AV21" authorId="1">
      <text>
        <r>
          <rPr>
            <sz val="9"/>
            <color indexed="81"/>
            <rFont val="ＭＳ Ｐゴシック"/>
          </rPr>
          <t>【入力不要】
『経審切れ』もしくは
『指名停止』と標記
された場合は、
指名ができません。</t>
        </r>
      </text>
    </comment>
    <comment ref="AH41" authorId="0">
      <text>
        <r>
          <rPr>
            <sz val="9"/>
            <color indexed="81"/>
            <rFont val="ＭＳ Ｐゴシック"/>
          </rPr>
          <t>各所属長の役職名を記載
＊笠間支所・岩間支所は、
　支所名からお願いします。
例）笠間支所　地域課長
例）岩間支所　地域課長</t>
        </r>
      </text>
    </comment>
    <comment ref="G17"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２箇所以上に亘る場合、１箇所を記載し、その後に「外」と記載すること。
また、担当課に納入するような場合、担当課が配置されている施設名を記載。
例１）笠間市笠間地内／笠間市中央三丁目地内／笠間市下郷地内
例２）笠間市中央三丁目地内　外／岩間中学校　外
例３）笠間市役所／友部中学校／笠間市民体育館</t>
        </r>
      </text>
    </comment>
    <comment ref="G15" authorId="1">
      <text>
        <r>
          <rPr>
            <sz val="9"/>
            <color indexed="81"/>
            <rFont val="ＭＳ Ｐゴシック"/>
          </rPr>
          <t xml:space="preserve">■工事番号・工事名の作成（参考）
　　①年度
　　②担当課
　　③業種・番号
　　　の三つを入れるとわかりやすい。
〈例〉
　　２１笠財（委託）第１号　＊＊＊業務委託
</t>
        </r>
      </text>
    </comment>
    <comment ref="AR41" authorId="1">
      <text>
        <r>
          <rPr>
            <b/>
            <sz val="9"/>
            <color indexed="81"/>
            <rFont val="ＭＳ Ｐゴシック"/>
          </rPr>
          <t>各所属長の
氏名を記載</t>
        </r>
      </text>
    </comment>
  </commentList>
</comments>
</file>

<file path=xl/comments2.xml><?xml version="1.0" encoding="utf-8"?>
<comments xmlns="http://schemas.openxmlformats.org/spreadsheetml/2006/main">
  <authors>
    <author>akihiko.suzuki</author>
    <author>tadashi.komuro</author>
  </authors>
  <commentList>
    <comment ref="W20" authorId="0">
      <text>
        <r>
          <rPr>
            <sz val="9"/>
            <color indexed="81"/>
            <rFont val="ＭＳ Ｐゴシック"/>
          </rPr>
          <t>該当する契約方法を、
オブジェクトで囲んでください。</t>
        </r>
      </text>
    </comment>
    <comment ref="G23" authorId="0">
      <text>
        <r>
          <rPr>
            <sz val="9"/>
            <color indexed="81"/>
            <rFont val="ＭＳ Ｐゴシック"/>
          </rPr>
          <t>税込み金額を記載</t>
        </r>
      </text>
    </comment>
    <comment ref="O23" authorId="0">
      <text>
        <r>
          <rPr>
            <sz val="9"/>
            <color indexed="81"/>
            <rFont val="ＭＳ Ｐゴシック"/>
          </rPr>
          <t>【入力不要】
「設計金額（税抜）」が表示されます。
左のセルに記入した「設計金額（税込）」が
「１．０８」で割切れない場合、「税込」と表示されます。</t>
        </r>
      </text>
    </comment>
    <comment ref="AD24" authorId="0">
      <text>
        <r>
          <rPr>
            <sz val="9"/>
            <color indexed="81"/>
            <rFont val="ＭＳ Ｐゴシック"/>
          </rPr>
          <t>設計書と一致
祝祭日にならないこと</t>
        </r>
      </text>
    </comment>
    <comment ref="G24" authorId="0">
      <text>
        <r>
          <rPr>
            <sz val="9"/>
            <color indexed="81"/>
            <rFont val="ＭＳ Ｐゴシック"/>
          </rPr>
          <t xml:space="preserve">プルダウンより選択してください。
土木・建築・舗装・水道施設・etc
</t>
        </r>
      </text>
    </comment>
    <comment ref="A26" authorId="1">
      <text>
        <r>
          <rPr>
            <sz val="9"/>
            <color indexed="81"/>
            <rFont val="ＭＳ Ｐゴシック"/>
          </rPr>
          <t>建設工事のみ自動転記されます。
申請されていない業種を選択すると、「エラー表示」がされます。</t>
        </r>
      </text>
    </comment>
    <comment ref="D26" authorId="0">
      <text>
        <r>
          <rPr>
            <sz val="9"/>
            <color indexed="81"/>
            <rFont val="ＭＳ Ｐゴシック"/>
          </rPr>
          <t>業者コードを入力してください。業者コードは業者名簿より選択してください。
業者コードは、本来「Ｈ＊＊－＊＊＊＊＊＊」といった形で登録されていますが、推薦書に記入する場合は、「－」以下の３～６桁で記入ください。そうしなければ、ほかのデータが反映されません。
＊業者コードを入力しても業者名が出ない場合、契約検査室までご連絡ください。</t>
        </r>
      </text>
    </comment>
    <comment ref="I26" authorId="1">
      <text>
        <r>
          <rPr>
            <sz val="9"/>
            <color indexed="81"/>
            <rFont val="ＭＳ Ｐゴシック"/>
          </rPr>
          <t>【入力不要】
１．業者コードを入力すると、業者名簿から業者名を転記しますので入力不要です。
２．登録のない業種を選択していると、「この業種での登録はありません」と表示されます。
３．上記以外の理由で業者名が表示されない場合は契約検査室までご連絡ください。</t>
        </r>
      </text>
    </comment>
    <comment ref="Z26" authorId="0">
      <text>
        <r>
          <rPr>
            <sz val="9"/>
            <color indexed="81"/>
            <rFont val="ＭＳ Ｐゴシック"/>
          </rPr>
          <t>【入力不要】
信用があるから指名するので
全業者○をつける</t>
        </r>
      </text>
    </comment>
    <comment ref="AC26" authorId="1">
      <text>
        <r>
          <rPr>
            <sz val="9"/>
            <color indexed="81"/>
            <rFont val="ＭＳ Ｐゴシック"/>
          </rPr>
          <t>【入力不要】
手持工事の有無
手持ち状況シートより転記されます。</t>
        </r>
      </text>
    </comment>
    <comment ref="AH26" authorId="1">
      <text>
        <r>
          <rPr>
            <sz val="9"/>
            <color indexed="81"/>
            <rFont val="ＭＳ Ｐゴシック"/>
          </rPr>
          <t>【入力不要】
笠間市内業者は○を標記</t>
        </r>
      </text>
    </comment>
    <comment ref="AM26" authorId="0">
      <text>
        <r>
          <rPr>
            <sz val="9"/>
            <color indexed="81"/>
            <rFont val="ＭＳ Ｐゴシック"/>
          </rPr>
          <t>【入力不要】
物品・役務の提供は記入不要です。</t>
        </r>
      </text>
    </comment>
    <comment ref="AR26" authorId="0">
      <text>
        <r>
          <rPr>
            <sz val="9"/>
            <color indexed="81"/>
            <rFont val="ＭＳ Ｐゴシック"/>
          </rPr>
          <t>【入力不要】
社会的要因に問題は
ないから指名するので、
全業者○をつける。</t>
        </r>
      </text>
    </comment>
    <comment ref="AV26" authorId="1">
      <text>
        <r>
          <rPr>
            <sz val="9"/>
            <color indexed="81"/>
            <rFont val="ＭＳ Ｐゴシック"/>
          </rPr>
          <t>【入力不要】
『経審切れ』もしくは
『指名停止』と標記
された場合は、
指名ができません。</t>
        </r>
      </text>
    </comment>
    <comment ref="AH46" authorId="0">
      <text>
        <r>
          <rPr>
            <sz val="9"/>
            <color indexed="81"/>
            <rFont val="ＭＳ Ｐゴシック"/>
          </rPr>
          <t>各所属長の役職名を記載
＊笠間支所・岩間支所は、支所名からお願いします。
例）笠間支所　道路整備課長
例）岩間支所　道路整備課長</t>
        </r>
      </text>
    </comment>
    <comment ref="G22" authorId="0">
      <text>
        <r>
          <rPr>
            <sz val="9"/>
            <color indexed="81"/>
            <rFont val="ＭＳ Ｐゴシック"/>
          </rPr>
          <t xml:space="preserve">
工事場所は大字まで記載（小字は記載しないこと）。
ただし、施設等の場合、施設名を記載。
２箇所以上に亘る場合、１箇所を記載し、その後に「外」と明記すること。
また、担当課のほうへ納入するような場合、各課配置されている施設名を記載。
例１）笠間市笠間地内／笠間市中央三丁目地内／笠間市下郷地内
例２）笠間市中央三丁目地内　外／岩間中学校　外
例３）笠間市役所／友部中学校／市民体育館</t>
        </r>
      </text>
    </comment>
    <comment ref="G20" authorId="1">
      <text>
        <r>
          <rPr>
            <sz val="9"/>
            <color indexed="81"/>
            <rFont val="ＭＳ Ｐゴシック"/>
          </rPr>
          <t xml:space="preserve">■工事番号・工事名の作成（参考）
　　①年度
　　②担当課
　　③業種・番号
　　　の三つを入れるとわかりやすい。
〈例〉
　　２１財政（委託）第１号　＊＊＊業務委託
</t>
        </r>
      </text>
    </comment>
    <comment ref="AR46" authorId="1">
      <text>
        <r>
          <rPr>
            <b/>
            <sz val="9"/>
            <color indexed="81"/>
            <rFont val="ＭＳ Ｐゴシック"/>
          </rPr>
          <t>各所属長の
氏名を記載</t>
        </r>
      </text>
    </comment>
  </commentList>
</comments>
</file>

<file path=xl/sharedStrings.xml><?xml version="1.0" encoding="utf-8"?>
<sst xmlns="http://schemas.openxmlformats.org/spreadsheetml/2006/main" xmlns:r="http://schemas.openxmlformats.org/officeDocument/2006/relationships" count="220" uniqueCount="220">
  <si>
    <t>室　長</t>
  </si>
  <si>
    <t>003 医療品、医薬品、毒物、劇物</t>
    <rPh sb="4" eb="6">
      <t>イリョウ</t>
    </rPh>
    <phoneticPr fontId="1"/>
  </si>
  <si>
    <t>130 ほ装工事</t>
  </si>
  <si>
    <t>様式</t>
    <rPh sb="0" eb="2">
      <t>ヨウシキ</t>
    </rPh>
    <phoneticPr fontId="1"/>
  </si>
  <si>
    <t>まず通常通り、『指名推薦書（消費税８％用）』のシートに入力をします。すると、このシートにデータが反映されます。</t>
    <rPh sb="8" eb="10">
      <t>シメイ</t>
    </rPh>
    <rPh sb="10" eb="13">
      <t>スイセンショ</t>
    </rPh>
    <rPh sb="14" eb="17">
      <t>ショウヒゼイ</t>
    </rPh>
    <rPh sb="19" eb="20">
      <t>ヨウ</t>
    </rPh>
    <rPh sb="27" eb="29">
      <t>ニュウリョク</t>
    </rPh>
    <rPh sb="48" eb="50">
      <t>ハンエイ</t>
    </rPh>
    <phoneticPr fontId="1"/>
  </si>
  <si>
    <t>経審切れ</t>
    <rPh sb="0" eb="1">
      <t>キョウ</t>
    </rPh>
    <rPh sb="1" eb="2">
      <t>シン</t>
    </rPh>
    <rPh sb="2" eb="3">
      <t>ギ</t>
    </rPh>
    <phoneticPr fontId="1"/>
  </si>
  <si>
    <t>技術者の適正</t>
    <rPh sb="0" eb="3">
      <t>ギジュツシャ</t>
    </rPh>
    <rPh sb="4" eb="6">
      <t>テキセイ</t>
    </rPh>
    <phoneticPr fontId="1"/>
  </si>
  <si>
    <t>046 翻訳、速記反訳、会議録作成</t>
  </si>
  <si>
    <t>008 家具、寝具、室内装飾品、什器類</t>
  </si>
  <si>
    <t>037 電気工作物の保安管理</t>
  </si>
  <si>
    <t>010 土木一式工事</t>
  </si>
  <si>
    <t>②</t>
  </si>
  <si>
    <t>029 運送、運輸（廃棄物収集運搬を除く）</t>
  </si>
  <si>
    <t>）</t>
  </si>
  <si>
    <t>048 賃貸借</t>
  </si>
  <si>
    <t>上下水道
部長</t>
  </si>
  <si>
    <t>③</t>
  </si>
  <si>
    <t>係　員</t>
    <rPh sb="0" eb="1">
      <t>カカリ</t>
    </rPh>
    <rPh sb="2" eb="3">
      <t>イン</t>
    </rPh>
    <phoneticPr fontId="1"/>
  </si>
  <si>
    <t>030 大工工事</t>
  </si>
  <si>
    <t>最後に、元となった業者名簿（容量が大きいデータ）を削除。</t>
    <rPh sb="0" eb="2">
      <t>サイゴ</t>
    </rPh>
    <rPh sb="4" eb="5">
      <t>モト</t>
    </rPh>
    <rPh sb="14" eb="16">
      <t>ヨウリョウ</t>
    </rPh>
    <rPh sb="17" eb="18">
      <t>オオ</t>
    </rPh>
    <rPh sb="25" eb="27">
      <t>サクジョ</t>
    </rPh>
    <phoneticPr fontId="1"/>
  </si>
  <si>
    <t>030 建設関係建設コンサルタント業務</t>
  </si>
  <si>
    <t>040 地質調査業務</t>
  </si>
  <si>
    <t>180 防水工事</t>
  </si>
  <si>
    <t>020 建築関係建設コンサルタント業務</t>
  </si>
  <si>
    <t>備考</t>
    <rPh sb="0" eb="2">
      <t>ビコウ</t>
    </rPh>
    <phoneticPr fontId="1"/>
  </si>
  <si>
    <t>建設工事</t>
    <rPh sb="0" eb="2">
      <t>ケンセツ</t>
    </rPh>
    <rPh sb="2" eb="4">
      <t>コウジ</t>
    </rPh>
    <phoneticPr fontId="1"/>
  </si>
  <si>
    <t>所在地</t>
    <rPh sb="0" eb="3">
      <t>ショザイチ</t>
    </rPh>
    <phoneticPr fontId="1"/>
  </si>
  <si>
    <t>場所</t>
  </si>
  <si>
    <t>013 試験・測定・観測機器用品</t>
  </si>
  <si>
    <t>043 量水器交換</t>
  </si>
  <si>
    <t>業種区分</t>
    <rPh sb="0" eb="2">
      <t>ギョウシュ</t>
    </rPh>
    <rPh sb="2" eb="4">
      <t>クブン</t>
    </rPh>
    <phoneticPr fontId="1"/>
  </si>
  <si>
    <t>補  佐</t>
    <rPh sb="0" eb="1">
      <t>タスク</t>
    </rPh>
    <rPh sb="3" eb="4">
      <t>サ</t>
    </rPh>
    <phoneticPr fontId="1"/>
  </si>
  <si>
    <t>100 タイル・れんが・ブロック工事</t>
  </si>
  <si>
    <t>027 警備</t>
  </si>
  <si>
    <t>市手持工事
の状況</t>
    <rPh sb="0" eb="1">
      <t>シ</t>
    </rPh>
    <rPh sb="1" eb="3">
      <t>テモチ</t>
    </rPh>
    <rPh sb="3" eb="5">
      <t>コウジ</t>
    </rPh>
    <rPh sb="7" eb="9">
      <t>ジョウキョウ</t>
    </rPh>
    <phoneticPr fontId="1"/>
  </si>
  <si>
    <t>選考委員会様</t>
    <rPh sb="0" eb="2">
      <t>センコウ</t>
    </rPh>
    <rPh sb="2" eb="5">
      <t>イインカイ</t>
    </rPh>
    <rPh sb="5" eb="6">
      <t>サマ</t>
    </rPh>
    <phoneticPr fontId="1"/>
  </si>
  <si>
    <t>038 空調・消防・ボイラー設備の保守点検</t>
  </si>
  <si>
    <t>014 建設・農業・工作機器用品</t>
  </si>
  <si>
    <t>推薦理由</t>
    <rPh sb="0" eb="2">
      <t>スイセン</t>
    </rPh>
    <rPh sb="2" eb="4">
      <t>リユウ</t>
    </rPh>
    <phoneticPr fontId="1"/>
  </si>
  <si>
    <t>持ち回り用</t>
    <rPh sb="0" eb="1">
      <t>モ</t>
    </rPh>
    <rPh sb="2" eb="3">
      <t>マワ</t>
    </rPh>
    <rPh sb="4" eb="5">
      <t>ヨウ</t>
    </rPh>
    <phoneticPr fontId="1"/>
  </si>
  <si>
    <t>051 物品等の買受</t>
  </si>
  <si>
    <t>018 衛生・清掃機器用品</t>
  </si>
  <si>
    <t>290153</t>
  </si>
  <si>
    <t>工事場所</t>
  </si>
  <si>
    <t>230 造園工事</t>
  </si>
  <si>
    <t>経審注意</t>
    <rPh sb="0" eb="1">
      <t>キョウ</t>
    </rPh>
    <rPh sb="1" eb="2">
      <t>シン</t>
    </rPh>
    <rPh sb="2" eb="4">
      <t>チュウイ</t>
    </rPh>
    <phoneticPr fontId="1"/>
  </si>
  <si>
    <t>033 上下水道施設の維持管理</t>
  </si>
  <si>
    <t>028 車検</t>
  </si>
  <si>
    <t>290171</t>
  </si>
  <si>
    <t>290156</t>
  </si>
  <si>
    <t>012 車両、船舶等（消防車両を除く）</t>
  </si>
  <si>
    <t>039 昇降機・自動ドア・シャッター等の保守点検</t>
  </si>
  <si>
    <t>総務部長</t>
  </si>
  <si>
    <t>010 紙・袋製品</t>
  </si>
  <si>
    <t>070 屋根工事</t>
  </si>
  <si>
    <t>030 廃棄物収集運搬処理</t>
  </si>
  <si>
    <t>050 とび・土工・コンクリート工事</t>
  </si>
  <si>
    <t>指名停止</t>
    <rPh sb="0" eb="2">
      <t>シメイ</t>
    </rPh>
    <rPh sb="2" eb="4">
      <t>テイシ</t>
    </rPh>
    <phoneticPr fontId="1"/>
  </si>
  <si>
    <t>210 熱絶縁工事</t>
  </si>
  <si>
    <t>034 上下水道設備の保守点検</t>
  </si>
  <si>
    <t>110 鋼構造物工事</t>
  </si>
  <si>
    <t>業務区分</t>
    <rPh sb="0" eb="2">
      <t>ギョウム</t>
    </rPh>
    <rPh sb="2" eb="4">
      <t>クブン</t>
    </rPh>
    <phoneticPr fontId="1"/>
  </si>
  <si>
    <t>047 その他役務の提供</t>
  </si>
  <si>
    <t>先ほど、作成した新しいエクセルの縦１２列・横Ａ列にカーソル合わせて右クリック、</t>
    <rPh sb="0" eb="1">
      <t>サキ</t>
    </rPh>
    <rPh sb="4" eb="6">
      <t>サクセイ</t>
    </rPh>
    <rPh sb="29" eb="30">
      <t>ア</t>
    </rPh>
    <rPh sb="33" eb="34">
      <t>ミギ</t>
    </rPh>
    <phoneticPr fontId="1"/>
  </si>
  <si>
    <t>016 電気・通信・視聴覚機器用品</t>
  </si>
  <si>
    <t>290167</t>
  </si>
  <si>
    <t>課  長</t>
    <rPh sb="0" eb="1">
      <t>カ</t>
    </rPh>
    <rPh sb="3" eb="4">
      <t>チョウ</t>
    </rPh>
    <phoneticPr fontId="1"/>
  </si>
  <si>
    <t>工事主管課長</t>
    <rPh sb="0" eb="2">
      <t>コウジ</t>
    </rPh>
    <rPh sb="2" eb="4">
      <t>シュカン</t>
    </rPh>
    <rPh sb="4" eb="6">
      <t>カチョウ</t>
    </rPh>
    <phoneticPr fontId="1"/>
  </si>
  <si>
    <t>200 機械器具設置工事</t>
  </si>
  <si>
    <t>案件名　</t>
    <rPh sb="0" eb="2">
      <t>アンケン</t>
    </rPh>
    <phoneticPr fontId="1"/>
  </si>
  <si>
    <t>019 医療・福祉機器用品</t>
  </si>
  <si>
    <t>業種別</t>
    <rPh sb="0" eb="2">
      <t>ギョウシュ</t>
    </rPh>
    <rPh sb="2" eb="3">
      <t>ベツ</t>
    </rPh>
    <phoneticPr fontId="1"/>
  </si>
  <si>
    <t>『持ち回り用指名推薦書』を作るときは、右の『様式』を『持ち回り用』にしてください。</t>
    <rPh sb="1" eb="2">
      <t>モ</t>
    </rPh>
    <rPh sb="3" eb="4">
      <t>マワ</t>
    </rPh>
    <rPh sb="5" eb="6">
      <t>ヨウ</t>
    </rPh>
    <rPh sb="6" eb="8">
      <t>シメイ</t>
    </rPh>
    <rPh sb="8" eb="11">
      <t>スイセンショ</t>
    </rPh>
    <rPh sb="13" eb="14">
      <t>ツク</t>
    </rPh>
    <rPh sb="19" eb="20">
      <t>ミギ</t>
    </rPh>
    <rPh sb="22" eb="24">
      <t>ヨウシキ</t>
    </rPh>
    <rPh sb="27" eb="28">
      <t>モ</t>
    </rPh>
    <rPh sb="29" eb="30">
      <t>マワ</t>
    </rPh>
    <rPh sb="31" eb="32">
      <t>ヨウ</t>
    </rPh>
    <phoneticPr fontId="1"/>
  </si>
  <si>
    <t>042 埋蔵文化財発掘、文化財保存処理</t>
  </si>
  <si>
    <t>022 集計、計算、調査、計画策定</t>
  </si>
  <si>
    <t>005 事務機器用品</t>
  </si>
  <si>
    <t>①</t>
  </si>
  <si>
    <t>当該工事の
地理的条件</t>
  </si>
  <si>
    <t>上下水道
部長</t>
    <rPh sb="5" eb="7">
      <t>ブチョウ</t>
    </rPh>
    <phoneticPr fontId="1"/>
  </si>
  <si>
    <t>信用度</t>
    <rPh sb="0" eb="3">
      <t>シンヨウド</t>
    </rPh>
    <phoneticPr fontId="1"/>
  </si>
  <si>
    <t>031 植栽・公園管理</t>
  </si>
  <si>
    <t>係　長</t>
    <rPh sb="0" eb="1">
      <t>カカリ</t>
    </rPh>
    <rPh sb="2" eb="3">
      <t>チョウ</t>
    </rPh>
    <phoneticPr fontId="1"/>
  </si>
  <si>
    <t>部  長</t>
    <rPh sb="0" eb="1">
      <t>ブ</t>
    </rPh>
    <rPh sb="3" eb="4">
      <t>チョウ</t>
    </rPh>
    <phoneticPr fontId="1"/>
  </si>
  <si>
    <t>令和</t>
    <rPh sb="0" eb="1">
      <t>レイ</t>
    </rPh>
    <rPh sb="1" eb="2">
      <t>ワ</t>
    </rPh>
    <phoneticPr fontId="1"/>
  </si>
  <si>
    <t>都市建設
部長</t>
  </si>
  <si>
    <t>推　　　薦　　　事　　　業　　　者</t>
    <rPh sb="0" eb="1">
      <t>スイ</t>
    </rPh>
    <rPh sb="4" eb="5">
      <t>ススム</t>
    </rPh>
    <rPh sb="8" eb="9">
      <t>コト</t>
    </rPh>
    <rPh sb="12" eb="13">
      <t>ギョウ</t>
    </rPh>
    <rPh sb="16" eb="17">
      <t>シャ</t>
    </rPh>
    <phoneticPr fontId="1"/>
  </si>
  <si>
    <t>日</t>
    <rPh sb="0" eb="1">
      <t>ヒ</t>
    </rPh>
    <phoneticPr fontId="1"/>
  </si>
  <si>
    <t>持ち回り用の推薦書を作る場合は、①の後に左の『様式』を「持ち回り用」にしてください。</t>
    <rPh sb="0" eb="1">
      <t>モ</t>
    </rPh>
    <rPh sb="2" eb="3">
      <t>マワ</t>
    </rPh>
    <rPh sb="4" eb="5">
      <t>ヨウ</t>
    </rPh>
    <rPh sb="6" eb="9">
      <t>スイセンショ</t>
    </rPh>
    <rPh sb="10" eb="11">
      <t>ツク</t>
    </rPh>
    <rPh sb="12" eb="14">
      <t>バアイ</t>
    </rPh>
    <rPh sb="18" eb="19">
      <t>アト</t>
    </rPh>
    <rPh sb="20" eb="21">
      <t>ヒダリ</t>
    </rPh>
    <rPh sb="23" eb="25">
      <t>ヨウシキ</t>
    </rPh>
    <rPh sb="28" eb="29">
      <t>モ</t>
    </rPh>
    <rPh sb="30" eb="31">
      <t>マワ</t>
    </rPh>
    <rPh sb="32" eb="33">
      <t>ヨウ</t>
    </rPh>
    <phoneticPr fontId="1"/>
  </si>
  <si>
    <t>指名競争入札</t>
  </si>
  <si>
    <t>025 映画・ビデオ・広告・看板の企画制作</t>
  </si>
  <si>
    <t>023 試験、測定、観測</t>
  </si>
  <si>
    <t>副市長</t>
  </si>
  <si>
    <t>044 調理・給食業務</t>
  </si>
  <si>
    <t>280 清掃施設工事</t>
  </si>
  <si>
    <t>月</t>
    <rPh sb="0" eb="1">
      <t>ツキ</t>
    </rPh>
    <phoneticPr fontId="1"/>
  </si>
  <si>
    <t>290157</t>
  </si>
  <si>
    <t>（</t>
  </si>
  <si>
    <t>通常用</t>
    <rPh sb="0" eb="2">
      <t>ツウジョウ</t>
    </rPh>
    <rPh sb="2" eb="3">
      <t>ヨウ</t>
    </rPh>
    <phoneticPr fontId="1"/>
  </si>
  <si>
    <t>290152</t>
  </si>
  <si>
    <t>事業者コード</t>
    <rPh sb="0" eb="1">
      <t>ジ</t>
    </rPh>
    <rPh sb="1" eb="3">
      <t>ギョウシャ</t>
    </rPh>
    <phoneticPr fontId="1"/>
  </si>
  <si>
    <t>036 電気・通信・視聴覚設備の保守点検</t>
  </si>
  <si>
    <t>010 測量</t>
  </si>
  <si>
    <t>220 電気通信工事</t>
  </si>
  <si>
    <t>120 鉄筋工事</t>
  </si>
  <si>
    <t>地理的用件</t>
    <rPh sb="0" eb="3">
      <t>チリテキ</t>
    </rPh>
    <rPh sb="3" eb="5">
      <t>ヨウケン</t>
    </rPh>
    <phoneticPr fontId="1"/>
  </si>
  <si>
    <t>備  考</t>
    <rPh sb="0" eb="1">
      <t>ソナエ</t>
    </rPh>
    <rPh sb="3" eb="4">
      <t>コウ</t>
    </rPh>
    <phoneticPr fontId="1"/>
  </si>
  <si>
    <t>160 ガラス工事</t>
  </si>
  <si>
    <t>050 研修講師・指導員・技術者の派遣</t>
  </si>
  <si>
    <t>都市建設
部長</t>
    <rPh sb="5" eb="7">
      <t>ブチョウ</t>
    </rPh>
    <phoneticPr fontId="1"/>
  </si>
  <si>
    <t>060 石工事</t>
  </si>
  <si>
    <t>007 楽器、スポーツ用品、室内外遊具・玩具</t>
  </si>
  <si>
    <t>業務委託</t>
    <rPh sb="0" eb="2">
      <t>ギョウム</t>
    </rPh>
    <rPh sb="2" eb="4">
      <t>イタク</t>
    </rPh>
    <phoneticPr fontId="1"/>
  </si>
  <si>
    <t>011 燃料、潤滑油、油脂類</t>
  </si>
  <si>
    <t>240 さく井工事</t>
  </si>
  <si>
    <t>計</t>
    <rPh sb="0" eb="1">
      <t>ケイ</t>
    </rPh>
    <phoneticPr fontId="1"/>
  </si>
  <si>
    <t>契約期間末日</t>
    <rPh sb="0" eb="2">
      <t>ケイヤク</t>
    </rPh>
    <rPh sb="2" eb="4">
      <t>キカン</t>
    </rPh>
    <rPh sb="4" eb="6">
      <t>マツジツ</t>
    </rPh>
    <phoneticPr fontId="1"/>
  </si>
  <si>
    <t>002 農業・化学・工業薬品</t>
  </si>
  <si>
    <t>190 内装仕上工事</t>
  </si>
  <si>
    <t>産業経済
部長</t>
    <rPh sb="5" eb="7">
      <t>ブチョウ</t>
    </rPh>
    <phoneticPr fontId="1"/>
  </si>
  <si>
    <t>推薦書の『薄い青色で塗られているセル』が担当課にて記入する部分になっています。コメントなどを参照しご記入ください。</t>
    <rPh sb="0" eb="2">
      <t>スイセン</t>
    </rPh>
    <rPh sb="2" eb="3">
      <t>ショ</t>
    </rPh>
    <rPh sb="5" eb="6">
      <t>ウス</t>
    </rPh>
    <rPh sb="7" eb="8">
      <t>アオ</t>
    </rPh>
    <rPh sb="8" eb="9">
      <t>イロ</t>
    </rPh>
    <rPh sb="10" eb="11">
      <t>ヌ</t>
    </rPh>
    <rPh sb="20" eb="23">
      <t>タントウカ</t>
    </rPh>
    <rPh sb="25" eb="27">
      <t>キニュウ</t>
    </rPh>
    <rPh sb="29" eb="31">
      <t>ブブン</t>
    </rPh>
    <phoneticPr fontId="1"/>
  </si>
  <si>
    <t>「形式を選択して貼り付け」→「値と数値の書式」で貼り付けし、保存用完成。</t>
    <rPh sb="1" eb="3">
      <t>ケイシキ</t>
    </rPh>
    <rPh sb="4" eb="6">
      <t>センタク</t>
    </rPh>
    <rPh sb="8" eb="9">
      <t>ハ</t>
    </rPh>
    <rPh sb="10" eb="11">
      <t>ツ</t>
    </rPh>
    <rPh sb="15" eb="16">
      <t>アタイ</t>
    </rPh>
    <rPh sb="17" eb="19">
      <t>スウチ</t>
    </rPh>
    <rPh sb="20" eb="22">
      <t>ショシキ</t>
    </rPh>
    <rPh sb="24" eb="25">
      <t>ハ</t>
    </rPh>
    <rPh sb="26" eb="27">
      <t>ツ</t>
    </rPh>
    <rPh sb="30" eb="33">
      <t>ホゾンヨウ</t>
    </rPh>
    <rPh sb="33" eb="35">
      <t>カンセイ</t>
    </rPh>
    <phoneticPr fontId="1"/>
  </si>
  <si>
    <t>080 計量証明業務</t>
  </si>
  <si>
    <t>026 催事の企画運営、旅行企画</t>
  </si>
  <si>
    <t>指名の適正</t>
    <rPh sb="0" eb="2">
      <t>シメイ</t>
    </rPh>
    <rPh sb="3" eb="5">
      <t>テキセイ</t>
    </rPh>
    <phoneticPr fontId="1"/>
  </si>
  <si>
    <t>工  事  主  管  部  課</t>
    <rPh sb="0" eb="1">
      <t>コウ</t>
    </rPh>
    <rPh sb="3" eb="4">
      <t>コト</t>
    </rPh>
    <rPh sb="6" eb="7">
      <t>シュ</t>
    </rPh>
    <rPh sb="9" eb="10">
      <t>カン</t>
    </rPh>
    <rPh sb="12" eb="13">
      <t>ブ</t>
    </rPh>
    <rPh sb="15" eb="16">
      <t>カ</t>
    </rPh>
    <phoneticPr fontId="1"/>
  </si>
  <si>
    <t>商号又は名称</t>
    <rPh sb="0" eb="2">
      <t>ショウゴウ</t>
    </rPh>
    <rPh sb="2" eb="3">
      <t>マタ</t>
    </rPh>
    <rPh sb="4" eb="6">
      <t>メイショウ</t>
    </rPh>
    <phoneticPr fontId="1"/>
  </si>
  <si>
    <t>産業経済
部長</t>
  </si>
  <si>
    <t>090 管工事</t>
  </si>
  <si>
    <t>市　長
公室長</t>
    <rPh sb="4" eb="5">
      <t>コウ</t>
    </rPh>
    <rPh sb="5" eb="7">
      <t>シツチョウ</t>
    </rPh>
    <phoneticPr fontId="1"/>
  </si>
  <si>
    <t>015 情報機器用品、ソフトウェア</t>
  </si>
  <si>
    <t>290158</t>
  </si>
  <si>
    <t>250 建具工事</t>
  </si>
  <si>
    <t>041 各種施設・設備の清掃、消毒、防除、駆除</t>
  </si>
  <si>
    <t>006 学校備品、学校教材、図書、視聴覚資料</t>
  </si>
  <si>
    <t>事業者
コード</t>
    <rPh sb="0" eb="2">
      <t>ジギョウ</t>
    </rPh>
    <rPh sb="2" eb="3">
      <t>モノ</t>
    </rPh>
    <phoneticPr fontId="1"/>
  </si>
  <si>
    <t>随意契約</t>
  </si>
  <si>
    <t>290147</t>
  </si>
  <si>
    <t>設計額</t>
    <rPh sb="0" eb="2">
      <t>セッケイ</t>
    </rPh>
    <rPh sb="2" eb="3">
      <t>ガク</t>
    </rPh>
    <phoneticPr fontId="1"/>
  </si>
  <si>
    <t>⑥</t>
  </si>
  <si>
    <t>009 繊維・皮革製品</t>
  </si>
  <si>
    <t>格付
等級</t>
    <rPh sb="0" eb="1">
      <t>カク</t>
    </rPh>
    <rPh sb="1" eb="2">
      <t>ツケ</t>
    </rPh>
    <rPh sb="3" eb="5">
      <t>トウキュウ</t>
    </rPh>
    <phoneticPr fontId="1"/>
  </si>
  <si>
    <t>市民生活
部長</t>
    <rPh sb="5" eb="7">
      <t>ブチョウ</t>
    </rPh>
    <phoneticPr fontId="1"/>
  </si>
  <si>
    <t>020 建築一式工事</t>
  </si>
  <si>
    <t>＊業者データは随時更新しますので、作成時は常に00共用から当EXCELファイルをコピーしてご利用ください。</t>
    <rPh sb="9" eb="11">
      <t>コウシン</t>
    </rPh>
    <phoneticPr fontId="1"/>
  </si>
  <si>
    <t>260 水道施設工事</t>
  </si>
  <si>
    <t>係  長</t>
    <rPh sb="0" eb="1">
      <t>カカリ</t>
    </rPh>
    <rPh sb="3" eb="4">
      <t>チョウ</t>
    </rPh>
    <phoneticPr fontId="1"/>
  </si>
  <si>
    <t>080 電気工事</t>
  </si>
  <si>
    <t>290169</t>
  </si>
  <si>
    <t>物品役務</t>
    <rPh sb="0" eb="2">
      <t>ブッピン</t>
    </rPh>
    <rPh sb="2" eb="4">
      <t>エキム</t>
    </rPh>
    <phoneticPr fontId="1"/>
  </si>
  <si>
    <t>④</t>
  </si>
  <si>
    <t>040 各種施設・設備の維持管理・保守点検</t>
  </si>
  <si>
    <t>024 写真・製図・複写・地図の撮影作成</t>
  </si>
  <si>
    <t>270 消防施設工事</t>
  </si>
  <si>
    <t>コンサル</t>
  </si>
  <si>
    <t>主査</t>
    <rPh sb="0" eb="2">
      <t>シュサ</t>
    </rPh>
    <phoneticPr fontId="1"/>
  </si>
  <si>
    <t>032 体育施設管理監視</t>
  </si>
  <si>
    <t>案件番号</t>
    <rPh sb="0" eb="2">
      <t>アンケン</t>
    </rPh>
    <phoneticPr fontId="1"/>
  </si>
  <si>
    <t>150 板金工事</t>
  </si>
  <si>
    <t>報　告</t>
  </si>
  <si>
    <t>　　　　　　　　　　　　　　選　　　考　　　委　　　員　　　会</t>
  </si>
  <si>
    <t>市　長</t>
  </si>
  <si>
    <t>050 補償関係コンサルタント業務</t>
  </si>
  <si>
    <t>3100061 茨城県水戸市北見町８－８</t>
  </si>
  <si>
    <t>021 その他の販売</t>
  </si>
  <si>
    <t>290 解体工事</t>
    <rPh sb="4" eb="6">
      <t>カイタイ</t>
    </rPh>
    <phoneticPr fontId="1"/>
  </si>
  <si>
    <t>事　　業     者     名</t>
    <rPh sb="0" eb="1">
      <t>コト</t>
    </rPh>
    <rPh sb="3" eb="4">
      <t>ギョウ</t>
    </rPh>
    <rPh sb="9" eb="10">
      <t>シャ</t>
    </rPh>
    <rPh sb="15" eb="16">
      <t>メイ</t>
    </rPh>
    <phoneticPr fontId="1"/>
  </si>
  <si>
    <t>017 厨房・空調機器用品</t>
  </si>
  <si>
    <t>⑤</t>
  </si>
  <si>
    <t>290166</t>
  </si>
  <si>
    <t>電子入札注意</t>
  </si>
  <si>
    <t>日</t>
    <rPh sb="0" eb="1">
      <t>ニチ</t>
    </rPh>
    <phoneticPr fontId="1"/>
  </si>
  <si>
    <t>004 印刷製本</t>
  </si>
  <si>
    <t>140 しゅんせつ工事</t>
  </si>
  <si>
    <t>このシートは、作成した『指名推薦書』をデータとして各課で保存するためのものです。
このエクセルファイルは容量が大きいので、全体をそのまま保存しないでください。
作成方法及び保存方法は下記の通りです。</t>
    <rPh sb="80" eb="82">
      <t>サクセイ</t>
    </rPh>
    <rPh sb="82" eb="84">
      <t>ホウホウ</t>
    </rPh>
    <rPh sb="84" eb="85">
      <t>オヨ</t>
    </rPh>
    <rPh sb="86" eb="88">
      <t>ホゾン</t>
    </rPh>
    <rPh sb="88" eb="90">
      <t>ホウホウ</t>
    </rPh>
    <rPh sb="91" eb="93">
      <t>カキ</t>
    </rPh>
    <rPh sb="94" eb="95">
      <t>トオ</t>
    </rPh>
    <phoneticPr fontId="1"/>
  </si>
  <si>
    <t>290150</t>
  </si>
  <si>
    <t>物品購入</t>
    <rPh sb="0" eb="2">
      <t>ブッピン</t>
    </rPh>
    <rPh sb="2" eb="4">
      <t>コウニュウ</t>
    </rPh>
    <phoneticPr fontId="1"/>
  </si>
  <si>
    <t>別に新しいエクセルを開きます。『指名推薦者（保存用８％）』のタブ上で、右クリックし「移動またはコピー」を選択後、「(新しいブック）」へシートごとコピー。（張り付けるベース作成）</t>
    <rPh sb="16" eb="18">
      <t>シメイ</t>
    </rPh>
    <rPh sb="18" eb="21">
      <t>スイセンシャ</t>
    </rPh>
    <rPh sb="22" eb="25">
      <t>ホゾンヨウ</t>
    </rPh>
    <rPh sb="32" eb="33">
      <t>ジョウ</t>
    </rPh>
    <rPh sb="35" eb="36">
      <t>ミギ</t>
    </rPh>
    <rPh sb="42" eb="44">
      <t>イドウ</t>
    </rPh>
    <rPh sb="52" eb="54">
      <t>センタク</t>
    </rPh>
    <rPh sb="54" eb="55">
      <t>ゴ</t>
    </rPh>
    <phoneticPr fontId="1"/>
  </si>
  <si>
    <t>主　査</t>
    <rPh sb="0" eb="1">
      <t>シュ</t>
    </rPh>
    <rPh sb="2" eb="3">
      <t>サ</t>
    </rPh>
    <phoneticPr fontId="1"/>
  </si>
  <si>
    <t>049 労働者派遣</t>
  </si>
  <si>
    <t>課長名を入力すると、『薄い青色で塗られているセル』が『無色』になるので、その後に印刷してください。</t>
    <rPh sb="0" eb="2">
      <t>カチョウ</t>
    </rPh>
    <rPh sb="2" eb="3">
      <t>メイ</t>
    </rPh>
    <rPh sb="4" eb="6">
      <t>ニュウリョク</t>
    </rPh>
    <rPh sb="11" eb="12">
      <t>ウス</t>
    </rPh>
    <rPh sb="13" eb="15">
      <t>アオイロ</t>
    </rPh>
    <rPh sb="16" eb="17">
      <t>ヌ</t>
    </rPh>
    <rPh sb="27" eb="28">
      <t>ム</t>
    </rPh>
    <rPh sb="28" eb="29">
      <t>イロ</t>
    </rPh>
    <rPh sb="38" eb="39">
      <t>アト</t>
    </rPh>
    <rPh sb="40" eb="42">
      <t>インサツ</t>
    </rPh>
    <phoneticPr fontId="1"/>
  </si>
  <si>
    <t>笠間市建設工事等入札参加業者選考規程第４条第１項の規定により、上記のとおり推薦します。</t>
    <rPh sb="0" eb="2">
      <t>カサマ</t>
    </rPh>
    <rPh sb="2" eb="3">
      <t>シ</t>
    </rPh>
    <rPh sb="3" eb="5">
      <t>ケンセツ</t>
    </rPh>
    <rPh sb="5" eb="7">
      <t>コウジ</t>
    </rPh>
    <rPh sb="7" eb="8">
      <t>トウ</t>
    </rPh>
    <rPh sb="8" eb="10">
      <t>ニュウサツ</t>
    </rPh>
    <rPh sb="10" eb="12">
      <t>サンカ</t>
    </rPh>
    <rPh sb="12" eb="14">
      <t>ギョウシャ</t>
    </rPh>
    <rPh sb="14" eb="16">
      <t>センコウ</t>
    </rPh>
    <rPh sb="16" eb="18">
      <t>キテイ</t>
    </rPh>
    <rPh sb="18" eb="19">
      <t>ダイ</t>
    </rPh>
    <rPh sb="20" eb="21">
      <t>ジョウ</t>
    </rPh>
    <rPh sb="21" eb="22">
      <t>ダイ</t>
    </rPh>
    <rPh sb="23" eb="24">
      <t>コウ</t>
    </rPh>
    <rPh sb="25" eb="27">
      <t>キテイ</t>
    </rPh>
    <rPh sb="31" eb="33">
      <t>ジョウキ</t>
    </rPh>
    <rPh sb="37" eb="39">
      <t>スイセン</t>
    </rPh>
    <phoneticPr fontId="1"/>
  </si>
  <si>
    <t>社会的要因</t>
    <rPh sb="0" eb="3">
      <t>シャカイテキ</t>
    </rPh>
    <rPh sb="3" eb="5">
      <t>ヨウイン</t>
    </rPh>
    <phoneticPr fontId="1"/>
  </si>
  <si>
    <t>年</t>
    <rPh sb="0" eb="1">
      <t>ネン</t>
    </rPh>
    <phoneticPr fontId="1"/>
  </si>
  <si>
    <t>契   約   方   法</t>
    <rPh sb="0" eb="1">
      <t>チギリ</t>
    </rPh>
    <rPh sb="4" eb="5">
      <t>ヤク</t>
    </rPh>
    <rPh sb="8" eb="9">
      <t>カタ</t>
    </rPh>
    <rPh sb="12" eb="13">
      <t>ホウ</t>
    </rPh>
    <phoneticPr fontId="1"/>
  </si>
  <si>
    <t>045 明細書点検</t>
  </si>
  <si>
    <t>020 消防機器用品（消防車両を含む）</t>
  </si>
  <si>
    <t>170 塗装工事</t>
  </si>
  <si>
    <t>040 左官工事</t>
  </si>
  <si>
    <t>035 情報処理、情報提供サービス、情報機器等の保守点検</t>
  </si>
  <si>
    <t>001 建設・建築資材</t>
  </si>
  <si>
    <t>このシートの縦１２列・横Ａ列から縦４６列・横ＡＹ列まで選択し、コピー。</t>
  </si>
  <si>
    <t>070 土地家屋調査業務</t>
  </si>
  <si>
    <t>教育次長</t>
    <rPh sb="0" eb="2">
      <t>キョウイク</t>
    </rPh>
    <rPh sb="2" eb="4">
      <t>ジチョウ</t>
    </rPh>
    <phoneticPr fontId="1"/>
  </si>
  <si>
    <t>保健福祉
部長</t>
  </si>
  <si>
    <t>保健福祉
部長</t>
    <rPh sb="2" eb="4">
      <t>フクシ</t>
    </rPh>
    <rPh sb="5" eb="7">
      <t>ブチョウ</t>
    </rPh>
    <phoneticPr fontId="1"/>
  </si>
  <si>
    <t>290175</t>
  </si>
  <si>
    <t>060 不動産鑑定業務</t>
  </si>
  <si>
    <t>業種</t>
  </si>
  <si>
    <t>290162</t>
  </si>
  <si>
    <t>290151</t>
  </si>
  <si>
    <t>290160</t>
  </si>
  <si>
    <t>290168</t>
  </si>
  <si>
    <t>290154</t>
  </si>
  <si>
    <t>290176</t>
  </si>
  <si>
    <t>290159</t>
  </si>
  <si>
    <t>290161</t>
  </si>
  <si>
    <t>290170</t>
  </si>
  <si>
    <t>290163</t>
  </si>
  <si>
    <t>290145</t>
  </si>
  <si>
    <t>290146</t>
  </si>
  <si>
    <t>290148</t>
  </si>
  <si>
    <t>290149</t>
  </si>
  <si>
    <t>290155</t>
  </si>
  <si>
    <t>290164</t>
  </si>
  <si>
    <t>290165</t>
  </si>
  <si>
    <t>290172</t>
  </si>
  <si>
    <t>290173</t>
  </si>
  <si>
    <t>290174</t>
  </si>
  <si>
    <t>290177</t>
  </si>
  <si>
    <t>エヌ・ティ・ティ・インフラネット（株）　茨城支店</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</si>
</sst>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quot;　㊞&quot;"/>
    <numFmt numFmtId="177" formatCode="@&quot;課長&quot;"/>
    <numFmt numFmtId="178" formatCode="@&quot;　　㊞&quot;"/>
  </numFmts>
  <fonts count="22">
    <font>
      <sz val="11"/>
      <color auto="1"/>
      <name val="ＭＳ Ｐゴシック"/>
      <family val="3"/>
    </font>
    <font>
      <sz val="6"/>
      <color auto="1"/>
      <name val="ＭＳ Ｐゴシック"/>
      <family val="3"/>
    </font>
    <font>
      <sz val="9"/>
      <color auto="1"/>
      <name val="ＭＳ Ｐゴシック"/>
      <family val="3"/>
    </font>
    <font>
      <sz val="8"/>
      <color auto="1"/>
      <name val="ＭＳ Ｐゴシック"/>
      <family val="3"/>
    </font>
    <font>
      <sz val="8"/>
      <color indexed="10"/>
      <name val="ＭＳ Ｐゴシック"/>
      <family val="3"/>
    </font>
    <font>
      <b/>
      <sz val="8"/>
      <color auto="1"/>
      <name val="ＭＳ Ｐゴシック"/>
      <family val="3"/>
    </font>
    <font>
      <b/>
      <sz val="8"/>
      <color indexed="48"/>
      <name val="ＭＳ Ｐゴシック"/>
      <family val="3"/>
    </font>
    <font>
      <b/>
      <sz val="11"/>
      <color auto="1"/>
      <name val="ＭＳ Ｐゴシック"/>
      <family val="3"/>
    </font>
    <font>
      <sz val="8"/>
      <color indexed="9"/>
      <name val="ＭＳ Ｐゴシック"/>
      <family val="3"/>
    </font>
    <font>
      <sz val="8"/>
      <color indexed="8"/>
      <name val="ＭＳ Ｐゴシック"/>
      <family val="3"/>
    </font>
    <font>
      <b/>
      <sz val="9"/>
      <color indexed="8"/>
      <name val="ＭＳ Ｐゴシック"/>
      <family val="3"/>
    </font>
    <font>
      <b/>
      <sz val="8"/>
      <color indexed="8"/>
      <name val="ＭＳ Ｐゴシック"/>
      <family val="3"/>
    </font>
    <font>
      <b/>
      <sz val="9"/>
      <color indexed="10"/>
      <name val="ＭＳ Ｐゴシック"/>
      <family val="3"/>
    </font>
    <font>
      <sz val="11"/>
      <color auto="1"/>
      <name val="ＭＳ Ｐゴシック"/>
      <family val="3"/>
    </font>
    <font>
      <b/>
      <sz val="8"/>
      <color indexed="10"/>
      <name val="ＭＳ Ｐゴシック"/>
      <family val="3"/>
    </font>
    <font>
      <b/>
      <sz val="8"/>
      <color indexed="12"/>
      <name val="ＭＳ Ｐゴシック"/>
      <family val="3"/>
    </font>
    <font>
      <b/>
      <sz val="5"/>
      <color rgb="FFFF0000"/>
      <name val="ＭＳ Ｐゴシック"/>
      <family val="3"/>
    </font>
    <font>
      <b/>
      <sz val="11"/>
      <color indexed="8"/>
      <name val="ＭＳ Ｐゴシック"/>
      <family val="3"/>
    </font>
    <font>
      <b/>
      <sz val="9"/>
      <color auto="1"/>
      <name val="ＭＳ Ｐゴシック"/>
      <family val="3"/>
    </font>
    <font>
      <b/>
      <sz val="9"/>
      <color indexed="48"/>
      <name val="ＭＳ Ｐゴシック"/>
      <family val="3"/>
    </font>
    <font>
      <sz val="9"/>
      <color indexed="43"/>
      <name val="ＭＳ Ｐゴシック"/>
      <family val="3"/>
    </font>
    <font>
      <b/>
      <sz val="6"/>
      <color rgb="FFFF0000"/>
      <name val="ＭＳ Ｐゴシック"/>
      <family val="3"/>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6"/>
        <bgColor indexed="64"/>
      </patternFill>
    </fill>
    <fill>
      <patternFill patternType="solid">
        <fgColor indexed="45"/>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medium">
        <color indexed="64"/>
      </top>
      <bottom style="dashed">
        <color indexed="64"/>
      </bottom>
      <diagonal/>
    </border>
    <border>
      <left style="medium">
        <color indexed="64"/>
      </left>
      <right/>
      <top style="dashed">
        <color indexed="64"/>
      </top>
      <bottom style="double">
        <color indexed="64"/>
      </bottom>
      <diagonal/>
    </border>
    <border>
      <left style="medium">
        <color indexed="64"/>
      </left>
      <right/>
      <top/>
      <bottom/>
      <diagonal/>
    </border>
    <border>
      <left/>
      <right style="thin">
        <color indexed="64"/>
      </right>
      <top style="medium">
        <color indexed="64"/>
      </top>
      <bottom style="dashed">
        <color indexed="64"/>
      </bottom>
      <diagonal/>
    </border>
    <border>
      <left style="hair">
        <color indexed="64"/>
      </left>
      <right style="thin">
        <color indexed="64"/>
      </right>
      <top style="dashed">
        <color indexed="64"/>
      </top>
      <bottom style="double">
        <color indexed="64"/>
      </bottom>
      <diagonal/>
    </border>
    <border>
      <left/>
      <right style="thin">
        <color indexed="64"/>
      </right>
      <top style="hair">
        <color indexed="8"/>
      </top>
      <bottom/>
      <diagonal/>
    </border>
    <border>
      <left/>
      <right style="thin">
        <color indexed="64"/>
      </right>
      <top style="hair">
        <color indexed="8"/>
      </top>
      <bottom style="medium">
        <color indexed="64"/>
      </bottom>
      <diagonal/>
    </border>
    <border>
      <left/>
      <right/>
      <top style="medium">
        <color indexed="64"/>
      </top>
      <bottom style="dashed">
        <color indexed="64"/>
      </bottom>
      <diagonal/>
    </border>
    <border>
      <left/>
      <right/>
      <top/>
      <bottom style="double">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style="medium">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0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0" borderId="3"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Fill="1" applyBorder="1" applyAlignment="1">
      <alignment vertical="center" shrinkToFit="1"/>
    </xf>
    <xf numFmtId="0" fontId="3" fillId="0" borderId="0" xfId="0" applyFont="1">
      <alignment vertical="center"/>
    </xf>
    <xf numFmtId="0" fontId="3" fillId="0" borderId="0" xfId="0" applyFont="1" applyAlignment="1">
      <alignment vertical="center" wrapText="1" shrinkToFit="1"/>
    </xf>
    <xf numFmtId="0" fontId="4" fillId="2" borderId="0" xfId="0" applyFont="1" applyFill="1" applyAlignment="1">
      <alignment horizontal="center" vertical="center" wrapText="1"/>
    </xf>
    <xf numFmtId="0" fontId="5" fillId="2" borderId="0" xfId="0" applyFont="1" applyFill="1">
      <alignment vertical="center"/>
    </xf>
    <xf numFmtId="0" fontId="6" fillId="2" borderId="0" xfId="0" applyFont="1" applyFill="1" applyBorder="1" applyAlignment="1">
      <alignment horizontal="center" vertical="center"/>
    </xf>
    <xf numFmtId="0" fontId="6" fillId="2" borderId="0" xfId="0" applyFont="1" applyFill="1" applyBorder="1" applyAlignment="1">
      <alignment vertical="center"/>
    </xf>
    <xf numFmtId="0" fontId="3" fillId="0" borderId="0" xfId="0" applyFont="1" applyAlignment="1">
      <alignment vertical="top"/>
    </xf>
    <xf numFmtId="0" fontId="7" fillId="0" borderId="0" xfId="0" applyFont="1" applyFill="1" applyBorder="1" applyAlignment="1">
      <alignment horizontal="distributed" vertical="center" indent="10"/>
    </xf>
    <xf numFmtId="0" fontId="3" fillId="0" borderId="3" xfId="0" applyFont="1" applyBorder="1" applyAlignment="1">
      <alignment horizontal="center" vertical="center" wrapText="1"/>
    </xf>
    <xf numFmtId="0" fontId="8" fillId="0" borderId="3" xfId="0" applyFont="1" applyBorder="1" applyAlignment="1">
      <alignment horizontal="center"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xf>
    <xf numFmtId="0" fontId="3" fillId="0" borderId="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9" fillId="0" borderId="6" xfId="0" applyFont="1" applyBorder="1" applyAlignment="1" applyProtection="1">
      <alignment horizontal="center" vertical="center"/>
      <protection hidden="1"/>
    </xf>
    <xf numFmtId="0" fontId="3" fillId="0" borderId="0" xfId="0" applyFont="1" applyAlignment="1">
      <alignment horizontal="center"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1" fillId="2" borderId="0" xfId="0" applyFont="1" applyFill="1" applyBorder="1" applyAlignment="1">
      <alignment horizontal="center" vertical="center"/>
    </xf>
    <xf numFmtId="0" fontId="3" fillId="0" borderId="0" xfId="0" applyFont="1" applyFill="1" applyAlignment="1">
      <alignment vertical="center"/>
    </xf>
    <xf numFmtId="0" fontId="3" fillId="0" borderId="8" xfId="0" applyFont="1" applyBorder="1" applyAlignment="1">
      <alignment horizontal="distributed" vertical="center" wrapText="1"/>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9" xfId="0" applyFont="1" applyBorder="1" applyAlignment="1">
      <alignment horizontal="center" vertical="center"/>
    </xf>
    <xf numFmtId="0" fontId="3" fillId="0" borderId="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9" fillId="0" borderId="9" xfId="0" applyFont="1" applyBorder="1" applyAlignment="1" applyProtection="1">
      <alignment horizontal="center" vertical="center"/>
      <protection hidden="1"/>
    </xf>
    <xf numFmtId="0" fontId="10" fillId="2" borderId="0" xfId="0" applyFont="1" applyFill="1" applyBorder="1" applyAlignment="1">
      <alignment horizontal="left" vertical="center"/>
    </xf>
    <xf numFmtId="0" fontId="3" fillId="2" borderId="0" xfId="0" applyFont="1" applyFill="1">
      <alignment vertical="center"/>
    </xf>
    <xf numFmtId="0" fontId="12" fillId="2" borderId="0" xfId="0" applyFont="1" applyFill="1" applyAlignment="1">
      <alignment horizontal="left" vertical="center"/>
    </xf>
    <xf numFmtId="0" fontId="3" fillId="0" borderId="1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9" fillId="0" borderId="13" xfId="0" applyFont="1" applyBorder="1" applyAlignment="1" applyProtection="1">
      <alignment horizontal="center" vertical="center"/>
      <protection hidden="1"/>
    </xf>
    <xf numFmtId="0" fontId="11" fillId="2" borderId="0" xfId="0" applyFont="1" applyFill="1" applyBorder="1" applyAlignment="1">
      <alignment horizontal="left" vertical="center"/>
    </xf>
    <xf numFmtId="0" fontId="11" fillId="2" borderId="0" xfId="0" applyFont="1" applyFill="1"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3" borderId="6" xfId="0" applyNumberFormat="1" applyFont="1" applyFill="1" applyBorder="1" applyAlignment="1" applyProtection="1">
      <alignment horizontal="center" vertical="center"/>
    </xf>
    <xf numFmtId="0" fontId="3" fillId="0" borderId="0" xfId="0" applyFont="1" applyAlignment="1">
      <alignment horizontal="distributed" vertical="center" indent="2"/>
    </xf>
    <xf numFmtId="0" fontId="11" fillId="2" borderId="0" xfId="0" applyFont="1" applyFill="1" applyAlignment="1">
      <alignment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3" borderId="9" xfId="0" applyNumberFormat="1" applyFont="1" applyFill="1" applyBorder="1" applyAlignment="1" applyProtection="1">
      <alignment horizontal="center" vertical="center"/>
    </xf>
    <xf numFmtId="0" fontId="3" fillId="0" borderId="11" xfId="0" applyFont="1" applyBorder="1" applyAlignment="1">
      <alignment vertical="center" wrapText="1"/>
    </xf>
    <xf numFmtId="0" fontId="3" fillId="0" borderId="14" xfId="0" applyFont="1" applyBorder="1" applyAlignment="1">
      <alignment vertical="center" wrapText="1"/>
    </xf>
    <xf numFmtId="0" fontId="3" fillId="0" borderId="11" xfId="0" applyFont="1" applyBorder="1" applyAlignment="1">
      <alignment vertical="center"/>
    </xf>
    <xf numFmtId="0" fontId="3" fillId="0" borderId="13" xfId="0" applyFont="1" applyBorder="1" applyAlignment="1">
      <alignment vertical="center"/>
    </xf>
    <xf numFmtId="0" fontId="3" fillId="0" borderId="0" xfId="0" applyFont="1" applyAlignment="1">
      <alignment horizontal="left" vertical="center"/>
    </xf>
    <xf numFmtId="0" fontId="3" fillId="3" borderId="4"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4" xfId="0" applyFont="1" applyFill="1" applyBorder="1" applyAlignment="1">
      <alignment horizontal="center" vertical="center"/>
    </xf>
    <xf numFmtId="6" fontId="3" fillId="3" borderId="6" xfId="1" applyNumberFormat="1" applyFont="1" applyFill="1" applyBorder="1" applyAlignment="1">
      <alignment horizontal="center" vertical="center"/>
    </xf>
    <xf numFmtId="0" fontId="3" fillId="3" borderId="6" xfId="0" applyFont="1" applyFill="1" applyBorder="1" applyAlignment="1" applyProtection="1">
      <alignment horizontal="center" vertical="center" shrinkToFit="1"/>
    </xf>
    <xf numFmtId="0" fontId="6" fillId="2" borderId="0" xfId="0" applyFont="1" applyFill="1" applyBorder="1" applyAlignment="1">
      <alignment horizontal="left" vertical="center"/>
    </xf>
    <xf numFmtId="0" fontId="3" fillId="3" borderId="8" xfId="0" applyFont="1" applyFill="1" applyBorder="1" applyAlignment="1">
      <alignment horizontal="left" vertical="center" indent="1"/>
    </xf>
    <xf numFmtId="0" fontId="3" fillId="3" borderId="0" xfId="0" applyFont="1" applyFill="1" applyBorder="1" applyAlignment="1">
      <alignment horizontal="left" vertical="center" indent="1"/>
    </xf>
    <xf numFmtId="0" fontId="3" fillId="3" borderId="8" xfId="0" applyFont="1" applyFill="1" applyBorder="1" applyAlignment="1">
      <alignment horizontal="center" vertical="center"/>
    </xf>
    <xf numFmtId="6" fontId="3" fillId="3" borderId="9" xfId="1" applyNumberFormat="1" applyFont="1" applyFill="1" applyBorder="1" applyAlignment="1">
      <alignment horizontal="center" vertical="center"/>
    </xf>
    <xf numFmtId="0" fontId="3" fillId="3" borderId="9" xfId="0" applyFont="1" applyFill="1" applyBorder="1" applyAlignment="1" applyProtection="1">
      <alignment horizontal="center" vertical="center" shrinkToFi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3" borderId="13" xfId="0" applyNumberFormat="1" applyFont="1" applyFill="1" applyBorder="1" applyAlignment="1" applyProtection="1">
      <alignment horizontal="center" vertical="center"/>
    </xf>
    <xf numFmtId="0" fontId="3" fillId="0" borderId="3" xfId="0" applyFont="1" applyBorder="1" applyAlignment="1" applyProtection="1">
      <alignment horizontal="left" vertical="center" indent="1" shrinkToFit="1"/>
      <protection hidden="1"/>
    </xf>
    <xf numFmtId="0" fontId="8" fillId="0" borderId="3" xfId="0" applyFont="1" applyBorder="1" applyAlignment="1" applyProtection="1">
      <alignment horizontal="center" vertical="center"/>
      <protection hidden="1"/>
    </xf>
    <xf numFmtId="0" fontId="3" fillId="0" borderId="9" xfId="0" applyFont="1" applyBorder="1" applyAlignment="1">
      <alignment horizontal="right" vertical="center"/>
    </xf>
    <xf numFmtId="6" fontId="3" fillId="0" borderId="9" xfId="1" applyNumberFormat="1" applyFont="1" applyBorder="1" applyAlignment="1" applyProtection="1">
      <alignment horizontal="center" vertical="center" shrinkToFit="1"/>
      <protection hidden="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8" fillId="0" borderId="3" xfId="0" applyFont="1" applyBorder="1" applyAlignment="1" applyProtection="1">
      <alignment horizontal="right" vertical="center"/>
      <protection hidden="1"/>
    </xf>
    <xf numFmtId="0" fontId="5" fillId="2" borderId="0" xfId="0" applyFont="1" applyFill="1" applyAlignment="1">
      <alignmen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0" xfId="0" applyFont="1" applyFill="1" applyBorder="1" applyAlignment="1">
      <alignment vertical="center"/>
    </xf>
    <xf numFmtId="0" fontId="8" fillId="0" borderId="3" xfId="0" applyFont="1" applyBorder="1" applyAlignment="1" applyProtection="1">
      <alignment horizontal="left" vertical="center"/>
      <protection hidden="1"/>
    </xf>
    <xf numFmtId="0" fontId="3" fillId="3" borderId="11" xfId="0" applyFont="1" applyFill="1" applyBorder="1" applyAlignment="1">
      <alignment horizontal="left" vertical="center" indent="1"/>
    </xf>
    <xf numFmtId="0" fontId="3" fillId="3" borderId="14" xfId="0" applyFont="1" applyFill="1" applyBorder="1" applyAlignment="1">
      <alignment horizontal="left" vertical="center" indent="1"/>
    </xf>
    <xf numFmtId="0" fontId="3" fillId="3" borderId="11" xfId="0" applyFont="1" applyFill="1" applyBorder="1" applyAlignment="1">
      <alignment horizontal="center" vertical="center"/>
    </xf>
    <xf numFmtId="0" fontId="3" fillId="0" borderId="13" xfId="0" applyFont="1" applyBorder="1">
      <alignment vertical="center"/>
    </xf>
    <xf numFmtId="0" fontId="11" fillId="2" borderId="0" xfId="0" applyFont="1" applyFill="1" applyAlignment="1">
      <alignment horizontal="left" vertical="center" wrapText="1"/>
    </xf>
    <xf numFmtId="0" fontId="3" fillId="3" borderId="5" xfId="0" applyFont="1" applyFill="1" applyBorder="1" applyAlignment="1">
      <alignment horizontal="center" vertical="center"/>
    </xf>
    <xf numFmtId="0" fontId="3" fillId="0" borderId="6" xfId="0" applyFont="1" applyBorder="1" applyAlignment="1">
      <alignment horizontal="distributed" vertical="center" indent="1"/>
    </xf>
    <xf numFmtId="0" fontId="3" fillId="0" borderId="6" xfId="0" applyFont="1" applyBorder="1" applyAlignment="1">
      <alignment vertical="center"/>
    </xf>
    <xf numFmtId="0" fontId="3" fillId="3" borderId="0" xfId="0" applyFont="1" applyFill="1" applyBorder="1" applyAlignment="1">
      <alignment horizontal="center" vertical="center"/>
    </xf>
    <xf numFmtId="0" fontId="3" fillId="0" borderId="9" xfId="0" applyFont="1" applyBorder="1" applyAlignment="1">
      <alignment horizontal="distributed" vertical="center" indent="1"/>
    </xf>
    <xf numFmtId="0" fontId="8" fillId="0" borderId="3" xfId="0" applyFont="1" applyBorder="1" applyAlignment="1" applyProtection="1">
      <alignment horizontal="center" vertical="center" wrapText="1"/>
      <protection hidden="1"/>
    </xf>
    <xf numFmtId="0" fontId="3" fillId="3" borderId="8" xfId="0" applyFont="1" applyFill="1" applyBorder="1" applyAlignment="1">
      <alignment horizontal="distributed" vertical="center"/>
    </xf>
    <xf numFmtId="0" fontId="3" fillId="3" borderId="0" xfId="0" applyFont="1" applyFill="1" applyBorder="1" applyAlignment="1">
      <alignment horizontal="distributed" vertical="center"/>
    </xf>
    <xf numFmtId="0" fontId="3" fillId="0" borderId="13" xfId="0" applyFont="1" applyBorder="1" applyAlignment="1">
      <alignment horizontal="center" vertical="center"/>
    </xf>
    <xf numFmtId="176" fontId="3" fillId="0" borderId="0" xfId="0" applyNumberFormat="1" applyFont="1" applyFill="1" applyAlignment="1">
      <alignment vertical="center"/>
    </xf>
    <xf numFmtId="0" fontId="3" fillId="3" borderId="9" xfId="0" applyFont="1" applyFill="1" applyBorder="1" applyAlignment="1">
      <alignment horizontal="center" vertical="center"/>
    </xf>
    <xf numFmtId="0" fontId="3" fillId="0" borderId="6" xfId="0" applyFont="1" applyBorder="1" applyAlignment="1">
      <alignment horizontal="distributed" vertical="center" indent="5"/>
    </xf>
    <xf numFmtId="0" fontId="3" fillId="0" borderId="3" xfId="0" applyFont="1" applyBorder="1" applyAlignment="1" applyProtection="1">
      <alignment horizontal="center" vertical="center"/>
      <protection hidden="1"/>
    </xf>
    <xf numFmtId="0" fontId="3" fillId="0" borderId="9" xfId="0" applyFont="1" applyBorder="1" applyAlignment="1">
      <alignment vertical="center"/>
    </xf>
    <xf numFmtId="0" fontId="3" fillId="0" borderId="9" xfId="0" applyFont="1" applyBorder="1" applyAlignment="1">
      <alignment horizontal="distributed" vertical="center" indent="5"/>
    </xf>
    <xf numFmtId="0" fontId="8" fillId="0" borderId="4" xfId="0" applyFont="1" applyBorder="1" applyAlignment="1" applyProtection="1">
      <alignment horizontal="right" vertical="center" wrapText="1"/>
      <protection hidden="1"/>
    </xf>
    <xf numFmtId="0" fontId="8" fillId="0" borderId="5" xfId="0" applyFont="1" applyBorder="1" applyAlignment="1" applyProtection="1">
      <alignment horizontal="right" vertical="center" wrapText="1"/>
      <protection hidden="1"/>
    </xf>
    <xf numFmtId="0" fontId="8" fillId="0" borderId="7" xfId="0" applyFont="1" applyBorder="1" applyAlignment="1" applyProtection="1">
      <alignment horizontal="right" vertical="center" wrapText="1"/>
      <protection hidden="1"/>
    </xf>
    <xf numFmtId="0" fontId="8" fillId="0" borderId="8" xfId="0" applyFont="1" applyBorder="1" applyAlignment="1" applyProtection="1">
      <alignment horizontal="right" vertical="center" wrapText="1"/>
      <protection hidden="1"/>
    </xf>
    <xf numFmtId="0" fontId="8" fillId="0" borderId="0" xfId="0" applyFont="1" applyBorder="1" applyAlignment="1" applyProtection="1">
      <alignment horizontal="right" vertical="center" wrapText="1"/>
      <protection hidden="1"/>
    </xf>
    <xf numFmtId="0" fontId="8" fillId="0" borderId="10" xfId="0" applyFont="1" applyBorder="1" applyAlignment="1" applyProtection="1">
      <alignment horizontal="right" vertical="center" wrapText="1"/>
      <protection hidden="1"/>
    </xf>
    <xf numFmtId="0" fontId="3" fillId="0" borderId="6" xfId="0" applyNumberFormat="1" applyFont="1" applyBorder="1" applyAlignment="1" applyProtection="1">
      <alignment horizontal="center" vertical="center"/>
      <protection hidden="1"/>
    </xf>
    <xf numFmtId="0" fontId="8" fillId="0" borderId="11" xfId="0" applyFont="1" applyBorder="1" applyAlignment="1" applyProtection="1">
      <alignment horizontal="right" vertical="center" wrapText="1"/>
      <protection hidden="1"/>
    </xf>
    <xf numFmtId="0" fontId="8" fillId="0" borderId="14" xfId="0" applyFont="1" applyBorder="1" applyAlignment="1" applyProtection="1">
      <alignment horizontal="right" vertical="center" wrapText="1"/>
      <protection hidden="1"/>
    </xf>
    <xf numFmtId="0" fontId="8" fillId="0" borderId="12" xfId="0" applyFont="1" applyBorder="1" applyAlignment="1" applyProtection="1">
      <alignment horizontal="right" vertical="center" wrapText="1"/>
      <protection hidden="1"/>
    </xf>
    <xf numFmtId="0" fontId="3" fillId="0" borderId="9" xfId="0" applyNumberFormat="1" applyFont="1" applyBorder="1" applyAlignment="1" applyProtection="1">
      <alignment horizontal="center" vertical="center"/>
      <protection hidden="1"/>
    </xf>
    <xf numFmtId="0" fontId="3" fillId="0" borderId="0" xfId="0" applyFont="1" applyBorder="1" applyAlignment="1">
      <alignment horizontal="center" vertical="center" wrapText="1"/>
    </xf>
    <xf numFmtId="0" fontId="3" fillId="0" borderId="5"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3" borderId="14" xfId="0" applyFont="1" applyFill="1" applyBorder="1" applyAlignment="1">
      <alignment vertical="center"/>
    </xf>
    <xf numFmtId="0" fontId="3" fillId="0" borderId="13" xfId="0" applyFont="1" applyBorder="1" applyAlignment="1">
      <alignment horizontal="distributed" vertical="center" indent="1"/>
    </xf>
    <xf numFmtId="0" fontId="3" fillId="0" borderId="0" xfId="0" applyFont="1" applyBorder="1" applyAlignment="1" applyProtection="1">
      <alignment horizontal="center" vertical="center" wrapText="1"/>
      <protection hidden="1"/>
    </xf>
    <xf numFmtId="0" fontId="3" fillId="0" borderId="10" xfId="0" applyFont="1" applyBorder="1" applyAlignment="1" applyProtection="1">
      <alignment horizontal="center" vertical="center" wrapText="1"/>
      <protection hidden="1"/>
    </xf>
    <xf numFmtId="0" fontId="3" fillId="0" borderId="5" xfId="0" applyFont="1" applyBorder="1" applyAlignment="1">
      <alignment horizontal="center" vertical="center"/>
    </xf>
    <xf numFmtId="0" fontId="3" fillId="0" borderId="14"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0" xfId="0" applyFont="1" applyBorder="1" applyAlignment="1">
      <alignment horizontal="center" vertical="center"/>
    </xf>
    <xf numFmtId="0" fontId="3" fillId="0" borderId="13" xfId="0" applyNumberFormat="1" applyFont="1" applyBorder="1" applyAlignment="1" applyProtection="1">
      <alignment horizontal="center" vertical="center"/>
      <protection hidden="1"/>
    </xf>
    <xf numFmtId="0" fontId="8" fillId="0" borderId="3" xfId="0" applyFont="1" applyBorder="1" applyAlignment="1" applyProtection="1">
      <alignment horizontal="left" vertical="center" wrapText="1"/>
      <protection hidden="1"/>
    </xf>
    <xf numFmtId="0" fontId="3" fillId="3" borderId="0" xfId="0" applyNumberFormat="1" applyFont="1" applyFill="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pplyProtection="1">
      <alignment horizontal="left" vertical="center" wrapText="1"/>
      <protection hidden="1"/>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177" fontId="3" fillId="0" borderId="0" xfId="0" applyNumberFormat="1" applyFont="1">
      <alignment vertical="center"/>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10" xfId="0" applyFont="1" applyBorder="1" applyAlignment="1">
      <alignment horizontal="center" vertical="top" wrapText="1"/>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178" fontId="3" fillId="3" borderId="0" xfId="0" applyNumberFormat="1" applyFont="1" applyFill="1" applyAlignment="1">
      <alignment horizontal="center" vertical="center"/>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11" xfId="0" applyFont="1" applyBorder="1" applyAlignment="1">
      <alignment horizontal="center" vertical="top" wrapText="1"/>
    </xf>
    <xf numFmtId="0" fontId="8" fillId="0" borderId="14" xfId="0" applyFont="1" applyBorder="1" applyAlignment="1">
      <alignment horizontal="center" vertical="top" wrapText="1"/>
    </xf>
    <xf numFmtId="0" fontId="8" fillId="0" borderId="12" xfId="0" applyFont="1" applyBorder="1" applyAlignment="1">
      <alignment horizontal="center" vertical="top" wrapText="1"/>
    </xf>
    <xf numFmtId="178" fontId="3" fillId="0" borderId="0" xfId="0" applyNumberFormat="1" applyFont="1">
      <alignment vertical="center"/>
    </xf>
    <xf numFmtId="0" fontId="9" fillId="0" borderId="6" xfId="0" applyFont="1" applyFill="1" applyBorder="1" applyAlignment="1" applyProtection="1">
      <alignment horizontal="center" vertical="center" shrinkToFit="1"/>
      <protection hidden="1"/>
    </xf>
    <xf numFmtId="0" fontId="9" fillId="0" borderId="9" xfId="0" applyFont="1" applyFill="1" applyBorder="1" applyAlignment="1" applyProtection="1">
      <alignment horizontal="center" vertical="center" shrinkToFit="1"/>
      <protection hidden="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3" fillId="0" borderId="13" xfId="0" applyFont="1" applyBorder="1" applyAlignment="1" applyProtection="1">
      <alignment horizontal="left" vertical="center" wrapText="1"/>
      <protection hidden="1"/>
    </xf>
    <xf numFmtId="0" fontId="3" fillId="0" borderId="13" xfId="0" applyFont="1" applyBorder="1" applyAlignment="1">
      <alignment horizontal="distributed" vertical="center" indent="5"/>
    </xf>
    <xf numFmtId="0" fontId="9" fillId="0" borderId="13" xfId="0" applyFont="1" applyFill="1" applyBorder="1" applyAlignment="1" applyProtection="1">
      <alignment horizontal="center" vertical="center" shrinkToFit="1"/>
      <protection hidden="1"/>
    </xf>
    <xf numFmtId="0" fontId="16" fillId="0" borderId="0" xfId="0" applyFont="1" applyAlignment="1">
      <alignment vertical="center" wrapText="1"/>
    </xf>
    <xf numFmtId="0" fontId="3" fillId="4" borderId="0" xfId="0" applyFont="1" applyFill="1">
      <alignment vertical="center"/>
    </xf>
    <xf numFmtId="0" fontId="3" fillId="4" borderId="21" xfId="0" applyNumberFormat="1" applyFont="1" applyFill="1" applyBorder="1" applyAlignment="1">
      <alignment vertical="center"/>
    </xf>
    <xf numFmtId="0" fontId="3" fillId="4" borderId="22" xfId="0" applyNumberFormat="1" applyFont="1" applyFill="1" applyBorder="1" applyAlignment="1">
      <alignment vertical="center"/>
    </xf>
    <xf numFmtId="0" fontId="3" fillId="0" borderId="0" xfId="0" applyNumberFormat="1" applyFont="1" applyFill="1" applyBorder="1">
      <alignment vertical="center"/>
    </xf>
    <xf numFmtId="0" fontId="3" fillId="4" borderId="0" xfId="0" applyFont="1" applyFill="1" applyBorder="1">
      <alignment vertical="center"/>
    </xf>
    <xf numFmtId="0" fontId="3" fillId="5" borderId="23" xfId="0" applyFont="1" applyFill="1" applyBorder="1" applyAlignment="1">
      <alignment horizontal="center" vertical="center"/>
    </xf>
    <xf numFmtId="0" fontId="3" fillId="5" borderId="24" xfId="0" applyFont="1" applyFill="1" applyBorder="1">
      <alignment vertical="center"/>
    </xf>
    <xf numFmtId="0" fontId="3" fillId="5" borderId="25" xfId="0" applyFont="1" applyFill="1" applyBorder="1" applyAlignment="1">
      <alignment vertical="center"/>
    </xf>
    <xf numFmtId="0" fontId="3" fillId="5" borderId="16" xfId="0" applyFont="1" applyFill="1" applyBorder="1" applyAlignment="1">
      <alignment vertical="center"/>
    </xf>
    <xf numFmtId="0" fontId="3" fillId="2" borderId="26" xfId="0" applyFont="1" applyFill="1" applyBorder="1" applyAlignment="1">
      <alignment horizontal="center" vertical="center" wrapText="1"/>
    </xf>
    <xf numFmtId="0" fontId="3" fillId="2" borderId="27" xfId="0" applyFont="1" applyFill="1" applyBorder="1">
      <alignment vertical="center"/>
    </xf>
    <xf numFmtId="0" fontId="3" fillId="2" borderId="28" xfId="0" applyFont="1" applyFill="1" applyBorder="1">
      <alignment vertical="center"/>
    </xf>
    <xf numFmtId="0" fontId="3" fillId="2" borderId="29" xfId="0" applyFont="1" applyFill="1" applyBorder="1">
      <alignment vertical="center"/>
    </xf>
    <xf numFmtId="0" fontId="3" fillId="3" borderId="30" xfId="0" applyFont="1" applyFill="1" applyBorder="1" applyAlignment="1">
      <alignment horizontal="center" vertical="center"/>
    </xf>
    <xf numFmtId="0" fontId="3" fillId="3" borderId="31" xfId="0" applyFont="1" applyFill="1" applyBorder="1">
      <alignment vertical="center"/>
    </xf>
    <xf numFmtId="0" fontId="3" fillId="3" borderId="0" xfId="0" applyFont="1" applyFill="1" applyBorder="1" applyAlignment="1">
      <alignment horizontal="left" vertical="center"/>
    </xf>
    <xf numFmtId="0" fontId="3" fillId="3" borderId="18" xfId="0" applyFont="1" applyFill="1" applyBorder="1" applyAlignment="1">
      <alignment horizontal="left" vertical="center"/>
    </xf>
    <xf numFmtId="0" fontId="3" fillId="0" borderId="32" xfId="0" applyFont="1" applyFill="1" applyBorder="1" applyAlignment="1">
      <alignment horizontal="center" vertical="center"/>
    </xf>
    <xf numFmtId="0" fontId="3" fillId="0" borderId="33" xfId="0" applyFont="1" applyBorder="1">
      <alignment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Border="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17"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47" xfId="0" applyFont="1" applyBorder="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7" xfId="0" applyFont="1" applyBorder="1" applyAlignment="1">
      <alignment horizontal="left" vertical="center" wrapText="1"/>
    </xf>
    <xf numFmtId="0" fontId="3" fillId="0" borderId="19"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25" xfId="0" applyFont="1" applyBorder="1" applyAlignment="1">
      <alignment horizontal="center" vertical="center"/>
    </xf>
    <xf numFmtId="0" fontId="3" fillId="0" borderId="0" xfId="0" applyFont="1" applyAlignment="1">
      <alignment vertical="center" wrapText="1"/>
    </xf>
    <xf numFmtId="0" fontId="17" fillId="0" borderId="0" xfId="0" applyFont="1">
      <alignment vertical="center"/>
    </xf>
    <xf numFmtId="0" fontId="12" fillId="2" borderId="0" xfId="0" applyFont="1" applyFill="1" applyAlignment="1">
      <alignment horizontal="left" vertical="center" wrapText="1" indent="1"/>
    </xf>
    <xf numFmtId="0" fontId="10" fillId="2" borderId="0" xfId="0" applyFont="1" applyFill="1" applyBorder="1" applyAlignment="1">
      <alignment vertical="center"/>
    </xf>
    <xf numFmtId="0" fontId="10" fillId="2" borderId="0" xfId="0" applyFont="1" applyFill="1" applyBorder="1" applyAlignment="1">
      <alignment horizontal="center" vertical="center"/>
    </xf>
    <xf numFmtId="0" fontId="18" fillId="2" borderId="0" xfId="0" applyFont="1" applyFill="1">
      <alignment vertical="center"/>
    </xf>
    <xf numFmtId="0" fontId="19" fillId="2" borderId="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horizontal="center" vertical="center"/>
    </xf>
    <xf numFmtId="0" fontId="10" fillId="2" borderId="0" xfId="0" applyFont="1" applyFill="1" applyAlignment="1">
      <alignment horizontal="left" vertical="center"/>
    </xf>
    <xf numFmtId="0" fontId="8" fillId="0" borderId="11"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xf>
    <xf numFmtId="0" fontId="10" fillId="2" borderId="0" xfId="0" applyFont="1" applyFill="1" applyAlignment="1">
      <alignment vertical="center" wrapText="1"/>
    </xf>
    <xf numFmtId="0" fontId="3" fillId="0" borderId="4"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6" xfId="0" applyFont="1" applyFill="1" applyBorder="1" applyAlignment="1">
      <alignment horizontal="left" vertical="center" indent="1"/>
    </xf>
    <xf numFmtId="6" fontId="3" fillId="0" borderId="6" xfId="1" applyNumberFormat="1" applyFont="1" applyFill="1" applyBorder="1" applyAlignment="1">
      <alignment horizontal="center" vertical="center"/>
    </xf>
    <xf numFmtId="0" fontId="3" fillId="0" borderId="6" xfId="0" applyFont="1" applyFill="1" applyBorder="1" applyAlignment="1">
      <alignment horizontal="center" vertical="center" shrinkToFit="1"/>
    </xf>
    <xf numFmtId="0" fontId="19" fillId="2" borderId="0" xfId="0" applyFont="1" applyFill="1" applyBorder="1" applyAlignment="1">
      <alignment horizontal="left" vertical="center"/>
    </xf>
    <xf numFmtId="0" fontId="3" fillId="0" borderId="8" xfId="0" applyFont="1" applyFill="1" applyBorder="1" applyAlignment="1">
      <alignment horizontal="left" vertical="center" wrapText="1" indent="1"/>
    </xf>
    <xf numFmtId="0" fontId="3" fillId="0" borderId="10" xfId="0" applyFont="1" applyFill="1" applyBorder="1" applyAlignment="1">
      <alignment horizontal="left" vertical="center" wrapText="1" indent="1"/>
    </xf>
    <xf numFmtId="0" fontId="3" fillId="0" borderId="9" xfId="0" applyFont="1" applyFill="1" applyBorder="1" applyAlignment="1">
      <alignment horizontal="left" vertical="center" indent="1"/>
    </xf>
    <xf numFmtId="6" fontId="3" fillId="0" borderId="9" xfId="1" applyNumberFormat="1" applyFont="1" applyFill="1" applyBorder="1" applyAlignment="1">
      <alignment horizontal="center" vertical="center"/>
    </xf>
    <xf numFmtId="0" fontId="3" fillId="0" borderId="9" xfId="0" applyFont="1" applyFill="1" applyBorder="1" applyAlignment="1">
      <alignment horizontal="center" vertical="center" shrinkToFit="1"/>
    </xf>
    <xf numFmtId="0" fontId="10" fillId="2" borderId="0" xfId="0" applyFont="1" applyFill="1">
      <alignment vertical="center"/>
    </xf>
    <xf numFmtId="0" fontId="8" fillId="0" borderId="4"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7" xfId="0" applyFont="1" applyFill="1" applyBorder="1" applyAlignment="1" applyProtection="1">
      <alignment horizontal="center" vertical="center"/>
      <protection hidden="1"/>
    </xf>
    <xf numFmtId="0" fontId="8" fillId="0" borderId="8" xfId="0" applyFont="1" applyFill="1" applyBorder="1" applyAlignment="1" applyProtection="1">
      <alignment horizontal="center" vertical="center"/>
      <protection hidden="1"/>
    </xf>
    <xf numFmtId="0" fontId="8" fillId="0" borderId="0"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0" fontId="8" fillId="0" borderId="4" xfId="0" applyFont="1" applyFill="1" applyBorder="1" applyAlignment="1" applyProtection="1">
      <alignment horizontal="right" vertical="center"/>
      <protection hidden="1"/>
    </xf>
    <xf numFmtId="0" fontId="8" fillId="0" borderId="5" xfId="0" applyFont="1" applyFill="1" applyBorder="1" applyAlignment="1" applyProtection="1">
      <alignment horizontal="right" vertical="center"/>
      <protection hidden="1"/>
    </xf>
    <xf numFmtId="0" fontId="8" fillId="0" borderId="7" xfId="0" applyFont="1" applyFill="1" applyBorder="1" applyAlignment="1" applyProtection="1">
      <alignment horizontal="right" vertical="center"/>
      <protection hidden="1"/>
    </xf>
    <xf numFmtId="0" fontId="18" fillId="2" borderId="0" xfId="0" applyFont="1" applyFill="1" applyAlignment="1">
      <alignment vertical="center"/>
    </xf>
    <xf numFmtId="0" fontId="8" fillId="0" borderId="8" xfId="0" applyFont="1" applyFill="1" applyBorder="1" applyAlignment="1" applyProtection="1">
      <alignment horizontal="right" vertical="center"/>
      <protection hidden="1"/>
    </xf>
    <xf numFmtId="0" fontId="8" fillId="0" borderId="0" xfId="0" applyFont="1" applyFill="1" applyBorder="1" applyAlignment="1" applyProtection="1">
      <alignment horizontal="right" vertical="center"/>
      <protection hidden="1"/>
    </xf>
    <xf numFmtId="0" fontId="8" fillId="0" borderId="10" xfId="0" applyFont="1" applyFill="1" applyBorder="1" applyAlignment="1" applyProtection="1">
      <alignment horizontal="right" vertical="center"/>
      <protection hidden="1"/>
    </xf>
    <xf numFmtId="0" fontId="8" fillId="0" borderId="11" xfId="0" applyFont="1" applyFill="1" applyBorder="1" applyAlignment="1" applyProtection="1">
      <alignment horizontal="right" vertical="center"/>
      <protection hidden="1"/>
    </xf>
    <xf numFmtId="0" fontId="8" fillId="0" borderId="14" xfId="0" applyFont="1" applyFill="1" applyBorder="1" applyAlignment="1" applyProtection="1">
      <alignment horizontal="right" vertical="center"/>
      <protection hidden="1"/>
    </xf>
    <xf numFmtId="0" fontId="8" fillId="0" borderId="12" xfId="0" applyFont="1" applyFill="1" applyBorder="1" applyAlignment="1" applyProtection="1">
      <alignment horizontal="right" vertical="center"/>
      <protection hidden="1"/>
    </xf>
    <xf numFmtId="0" fontId="2" fillId="2" borderId="0" xfId="0" applyFont="1" applyFill="1" applyBorder="1" applyAlignment="1">
      <alignment vertical="center"/>
    </xf>
    <xf numFmtId="0" fontId="8" fillId="0" borderId="4" xfId="0" applyFont="1" applyFill="1" applyBorder="1" applyAlignment="1" applyProtection="1">
      <alignment horizontal="left" vertical="center"/>
      <protection hidden="1"/>
    </xf>
    <xf numFmtId="0" fontId="8" fillId="0" borderId="5" xfId="0" applyFont="1" applyFill="1" applyBorder="1" applyAlignment="1" applyProtection="1">
      <alignment horizontal="left" vertical="center"/>
      <protection hidden="1"/>
    </xf>
    <xf numFmtId="0" fontId="8" fillId="0" borderId="7" xfId="0" applyFont="1" applyFill="1" applyBorder="1" applyAlignment="1" applyProtection="1">
      <alignment horizontal="left" vertical="center"/>
      <protection hidden="1"/>
    </xf>
    <xf numFmtId="0" fontId="3" fillId="0" borderId="11" xfId="0" applyFont="1" applyFill="1" applyBorder="1" applyAlignment="1">
      <alignment horizontal="left" vertical="center" wrapText="1" indent="1"/>
    </xf>
    <xf numFmtId="0" fontId="3" fillId="0" borderId="12" xfId="0" applyFont="1" applyFill="1" applyBorder="1" applyAlignment="1">
      <alignment horizontal="left" vertical="center" wrapText="1" indent="1"/>
    </xf>
    <xf numFmtId="0" fontId="3" fillId="0" borderId="13" xfId="0" applyFont="1" applyFill="1" applyBorder="1" applyAlignment="1">
      <alignment horizontal="left" vertical="center" indent="1"/>
    </xf>
    <xf numFmtId="0" fontId="8" fillId="0" borderId="8" xfId="0" applyFont="1" applyFill="1" applyBorder="1" applyAlignment="1" applyProtection="1">
      <alignment horizontal="left" vertical="center"/>
      <protection hidden="1"/>
    </xf>
    <xf numFmtId="0" fontId="8" fillId="0" borderId="0" xfId="0" applyFont="1" applyFill="1" applyBorder="1" applyAlignment="1" applyProtection="1">
      <alignment horizontal="left" vertical="center"/>
      <protection hidden="1"/>
    </xf>
    <xf numFmtId="0" fontId="8" fillId="0" borderId="10" xfId="0" applyFont="1" applyFill="1" applyBorder="1" applyAlignment="1" applyProtection="1">
      <alignment horizontal="left" vertical="center"/>
      <protection hidden="1"/>
    </xf>
    <xf numFmtId="0" fontId="8" fillId="0" borderId="11" xfId="0" applyFont="1" applyFill="1" applyBorder="1" applyAlignment="1" applyProtection="1">
      <alignment horizontal="left" vertical="center"/>
      <protection hidden="1"/>
    </xf>
    <xf numFmtId="0" fontId="8" fillId="0" borderId="14"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8" fillId="0" borderId="4" xfId="0"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vertical="center" wrapText="1"/>
      <protection hidden="1"/>
    </xf>
    <xf numFmtId="0" fontId="8" fillId="0" borderId="12" xfId="0" applyFont="1" applyFill="1" applyBorder="1" applyAlignment="1" applyProtection="1">
      <alignment horizontal="center" vertical="center" wrapText="1"/>
      <protection hidden="1"/>
    </xf>
    <xf numFmtId="0" fontId="3" fillId="0" borderId="14" xfId="0" applyFont="1" applyFill="1" applyBorder="1" applyAlignment="1">
      <alignment vertical="center"/>
    </xf>
    <xf numFmtId="0" fontId="3" fillId="0" borderId="5" xfId="0" applyFont="1" applyFill="1" applyBorder="1" applyAlignment="1">
      <alignment horizontal="center" vertical="center" wrapText="1"/>
    </xf>
    <xf numFmtId="0" fontId="8" fillId="0" borderId="4" xfId="0" applyFont="1" applyFill="1" applyBorder="1" applyAlignment="1" applyProtection="1">
      <alignment horizontal="left" vertical="center" wrapText="1"/>
      <protection hidden="1"/>
    </xf>
    <xf numFmtId="0" fontId="8" fillId="0" borderId="5" xfId="0" applyFont="1" applyFill="1" applyBorder="1" applyAlignment="1" applyProtection="1">
      <alignment horizontal="left" vertical="center" wrapText="1"/>
      <protection hidden="1"/>
    </xf>
    <xf numFmtId="0" fontId="8" fillId="0" borderId="7" xfId="0" applyFont="1" applyFill="1" applyBorder="1" applyAlignment="1" applyProtection="1">
      <alignment horizontal="left" vertical="center" wrapText="1"/>
      <protection hidden="1"/>
    </xf>
    <xf numFmtId="0" fontId="2" fillId="2" borderId="0" xfId="0" applyFont="1" applyFill="1">
      <alignment vertical="center"/>
    </xf>
    <xf numFmtId="0" fontId="8" fillId="0" borderId="8"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0" borderId="10" xfId="0" applyFont="1" applyFill="1" applyBorder="1" applyAlignment="1" applyProtection="1">
      <alignment horizontal="left" vertical="center" wrapText="1"/>
      <protection hidden="1"/>
    </xf>
    <xf numFmtId="0" fontId="3" fillId="0" borderId="14" xfId="0" applyFont="1" applyFill="1" applyBorder="1" applyAlignment="1">
      <alignment horizontal="center" vertical="center" wrapText="1"/>
    </xf>
    <xf numFmtId="0" fontId="8" fillId="0" borderId="11" xfId="0" applyFont="1" applyFill="1" applyBorder="1" applyAlignment="1" applyProtection="1">
      <alignment horizontal="left" vertical="center" wrapText="1"/>
      <protection hidden="1"/>
    </xf>
    <xf numFmtId="0" fontId="8" fillId="0" borderId="14" xfId="0" applyFont="1" applyFill="1" applyBorder="1" applyAlignment="1" applyProtection="1">
      <alignment horizontal="left" vertical="center" wrapText="1"/>
      <protection hidden="1"/>
    </xf>
    <xf numFmtId="0" fontId="8" fillId="0" borderId="12" xfId="0" applyFont="1" applyFill="1" applyBorder="1" applyAlignment="1" applyProtection="1">
      <alignment horizontal="left" vertical="center" wrapText="1"/>
      <protection hidden="1"/>
    </xf>
    <xf numFmtId="0" fontId="20" fillId="2" borderId="0" xfId="0" applyFont="1" applyFill="1">
      <alignment vertical="center"/>
    </xf>
    <xf numFmtId="0" fontId="11" fillId="0" borderId="0" xfId="0" applyFont="1" applyFill="1" applyBorder="1" applyAlignment="1">
      <alignment vertical="center" wrapText="1"/>
    </xf>
    <xf numFmtId="0" fontId="11" fillId="0" borderId="0" xfId="0" applyFont="1" applyFill="1" applyAlignment="1">
      <alignment vertical="center" wrapText="1"/>
    </xf>
    <xf numFmtId="0" fontId="21" fillId="0" borderId="5"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cellXfs>
  <cellStyles count="2">
    <cellStyle name="標準" xfId="0" builtinId="0"/>
    <cellStyle name="桁区切り" xfId="1" builtinId="6"/>
  </cellStyles>
  <dxfs count="56">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ill>
        <patternFill patternType="none">
          <bgColor indexed="65"/>
        </patternFill>
      </fill>
    </dxf>
    <dxf>
      <fill>
        <patternFill patternType="none">
          <bgColor indexed="65"/>
        </patternFill>
      </fill>
    </dxf>
    <dxf>
      <font>
        <color indexed="8"/>
      </font>
      <fill>
        <patternFill>
          <bgColor indexed="9"/>
        </patternFill>
      </fill>
    </dxf>
    <dxf>
      <font>
        <color indexed="8"/>
      </font>
      <fill>
        <patternFill>
          <bgColor indexed="9"/>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b/>
        <i val="0"/>
        <color indexed="8"/>
      </font>
      <fill>
        <patternFill>
          <bgColor indexed="13"/>
        </patternFill>
      </fill>
    </dxf>
    <dxf>
      <font>
        <color indexed="9"/>
      </font>
      <fill>
        <patternFill>
          <bgColor indexed="8"/>
        </patternFill>
      </fill>
    </dxf>
    <dxf>
      <font>
        <color indexed="9"/>
      </font>
      <fill>
        <patternFill>
          <bgColor indexed="8"/>
        </patternFill>
      </fill>
    </dxf>
    <dxf>
      <font>
        <color indexed="9"/>
      </font>
      <border>
        <left style="hair">
          <color indexed="64"/>
        </left>
        <right/>
        <top style="hair">
          <color indexed="64"/>
        </top>
        <bottom style="hair">
          <color indexed="64"/>
        </bottom>
      </border>
    </dxf>
    <dxf>
      <font>
        <color indexed="9"/>
      </font>
      <border>
        <left/>
        <right style="hair">
          <color indexed="64"/>
        </right>
        <top style="hair">
          <color indexed="64"/>
        </top>
        <bottom style="hair">
          <color indexed="64"/>
        </bottom>
      </border>
    </dxf>
    <dxf>
      <font>
        <color indexed="9"/>
      </font>
      <border>
        <left/>
        <right/>
        <top/>
        <bottom/>
      </border>
    </dxf>
    <dxf>
      <font>
        <color indexed="8"/>
      </font>
      <border>
        <left/>
        <right style="hair">
          <color indexed="64"/>
        </right>
        <top style="hair">
          <color indexed="64"/>
        </top>
        <bottom style="hair">
          <color indexed="64"/>
        </bottom>
      </border>
    </dxf>
    <dxf>
      <font>
        <color indexed="8"/>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9"/>
      </font>
      <border>
        <left style="hair">
          <color indexed="64"/>
        </left>
        <right style="hair">
          <color indexed="64"/>
        </right>
        <top style="hair">
          <color indexed="64"/>
        </top>
        <bottom style="hair">
          <color indexed="64"/>
        </bottom>
      </border>
    </dxf>
    <dxf>
      <font>
        <color indexed="9"/>
      </font>
      <border>
        <left/>
        <right/>
        <top/>
        <bottom/>
      </border>
    </dxf>
    <dxf>
      <font>
        <color indexed="8"/>
      </font>
      <border>
        <left style="hair">
          <color indexed="64"/>
        </left>
        <right style="hair">
          <color indexed="64"/>
        </right>
        <top style="hair">
          <color indexed="64"/>
        </top>
        <bottom style="hair">
          <color indexed="64"/>
        </bottom>
      </border>
    </dxf>
    <dxf>
      <font>
        <color indexed="8"/>
      </font>
      <border>
        <left/>
        <right/>
        <top/>
        <bottom/>
      </border>
    </dxf>
    <dxf>
      <font>
        <color indexed="9"/>
      </font>
      <border>
        <left/>
        <right/>
        <top/>
        <bottom/>
      </border>
    </dxf>
    <dxf>
      <fill>
        <patternFill patternType="none">
          <bgColor indexed="65"/>
        </patternFill>
      </fill>
    </dxf>
    <dxf>
      <fill>
        <patternFill>
          <bgColor indexed="9"/>
        </patternFill>
      </fill>
    </dxf>
    <dxf>
      <font>
        <color indexed="8"/>
      </font>
      <fill>
        <patternFill>
          <bgColor indexed="9"/>
        </patternFill>
      </fill>
    </dxf>
    <dxf>
      <font>
        <color indexed="8"/>
      </font>
      <fill>
        <patternFill>
          <bgColor indexed="9"/>
        </patternFill>
      </fill>
    </dxf>
    <dxf>
      <font>
        <color indexed="9"/>
      </font>
      <fill>
        <patternFill>
          <bgColor indexed="8"/>
        </patternFill>
      </fill>
    </dxf>
    <dxf>
      <fill>
        <patternFill patternType="none">
          <bgColor indexed="65"/>
        </patternFill>
      </fill>
    </dxf>
    <dxf>
      <fill>
        <patternFill patternType="none">
          <bgColor indexed="6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
      <font>
        <color indexed="9"/>
      </font>
      <fill>
        <patternFill>
          <bgColor indexed="8"/>
        </patternFill>
      </fill>
    </dxf>
  </dxfs>
  <tableStyles count="0" defaultTableStyle="TableStyleMedium9" defaultPivotStyle="PivotStyleLight16"/>
  <colors>
    <mruColors>
      <color rgb="FFCCFFFF"/>
      <color rgb="FFE57F7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28575</xdr:colOff>
      <xdr:row>15</xdr:row>
      <xdr:rowOff>9525</xdr:rowOff>
    </xdr:from>
    <xdr:to xmlns:xdr="http://schemas.openxmlformats.org/drawingml/2006/spreadsheetDrawing">
      <xdr:col>30</xdr:col>
      <xdr:colOff>19050</xdr:colOff>
      <xdr:row>15</xdr:row>
      <xdr:rowOff>161925</xdr:rowOff>
    </xdr:to>
    <xdr:sp macro="" textlink="">
      <xdr:nvSpPr>
        <xdr:cNvPr id="29716" name="Oval 192"/>
        <xdr:cNvSpPr>
          <a:spLocks noChangeArrowheads="1"/>
        </xdr:cNvSpPr>
      </xdr:nvSpPr>
      <xdr:spPr>
        <a:xfrm>
          <a:off x="3752850" y="2385060"/>
          <a:ext cx="1123950" cy="152400"/>
        </a:xfrm>
        <a:prstGeom prst="ellipse">
          <a:avLst/>
        </a:prstGeom>
        <a:noFill/>
        <a:ln w="158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57150</xdr:colOff>
      <xdr:row>20</xdr:row>
      <xdr:rowOff>19050</xdr:rowOff>
    </xdr:from>
    <xdr:to xmlns:xdr="http://schemas.openxmlformats.org/drawingml/2006/spreadsheetDrawing">
      <xdr:col>30</xdr:col>
      <xdr:colOff>47625</xdr:colOff>
      <xdr:row>20</xdr:row>
      <xdr:rowOff>161925</xdr:rowOff>
    </xdr:to>
    <xdr:sp macro="" textlink="">
      <xdr:nvSpPr>
        <xdr:cNvPr id="30740" name="Oval 1"/>
        <xdr:cNvSpPr>
          <a:spLocks noChangeArrowheads="1"/>
        </xdr:cNvSpPr>
      </xdr:nvSpPr>
      <xdr:spPr>
        <a:xfrm>
          <a:off x="3781425" y="3432175"/>
          <a:ext cx="1123950" cy="142875"/>
        </a:xfrm>
        <a:prstGeom prst="ellipse">
          <a:avLst/>
        </a:prstGeom>
        <a:noFill/>
        <a:ln w="158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indexed="13"/>
  </sheetPr>
  <dimension ref="A1:D1609"/>
  <sheetViews>
    <sheetView tabSelected="1" view="pageBreakPreview" zoomScaleNormal="86" zoomScaleSheetLayoutView="100" workbookViewId="0">
      <pane xSplit="2" ySplit="2" topLeftCell="C3" activePane="bottomRight" state="frozen"/>
      <selection pane="topRight"/>
      <selection pane="bottomLeft"/>
      <selection pane="bottomRight"/>
    </sheetView>
  </sheetViews>
  <sheetFormatPr defaultRowHeight="11.25"/>
  <cols>
    <col min="1" max="1" width="7.5" style="1" customWidth="1"/>
    <col min="2" max="2" width="34.625" style="1" customWidth="1"/>
    <col min="3" max="3" width="35" style="1" customWidth="1"/>
    <col min="4" max="4" width="40" style="1" customWidth="1"/>
    <col min="5" max="5" width="5.625" style="1" customWidth="1"/>
    <col min="6" max="16384" width="9" style="1" customWidth="1"/>
  </cols>
  <sheetData>
    <row r="1" spans="1:4" s="2" customFormat="1" ht="36" customHeight="1">
      <c r="A1" s="3" t="s">
        <v>134</v>
      </c>
      <c r="B1" s="7" t="s">
        <v>125</v>
      </c>
      <c r="C1" s="7" t="s">
        <v>197</v>
      </c>
      <c r="D1" s="7" t="s">
        <v>26</v>
      </c>
    </row>
    <row r="2" spans="1:4" s="2" customFormat="1">
      <c r="A2" s="4"/>
      <c r="B2" s="8"/>
      <c r="C2" s="8"/>
      <c r="D2" s="8"/>
    </row>
    <row r="3" spans="1:4" s="1" customFormat="1">
      <c r="A3" s="5">
        <v>201101</v>
      </c>
      <c r="B3" s="9" t="str">
        <v>磯山設計事務所</v>
      </c>
      <c r="C3" s="9" t="s">
        <v>23</v>
      </c>
      <c r="D3" s="9" t="str">
        <v>3091736 茨城県笠間市八雲１－５－１６</v>
      </c>
    </row>
    <row r="4" spans="1:4" s="1" customFormat="1">
      <c r="A4" s="5">
        <v>201102</v>
      </c>
      <c r="B4" s="9" t="str">
        <v>茨城開発（株）</v>
      </c>
      <c r="C4" s="9" t="s">
        <v>101</v>
      </c>
      <c r="D4" s="9" t="str">
        <v>3190205 茨城県笠間市押辺２１７９－３</v>
      </c>
    </row>
    <row r="5" spans="1:4" s="1" customFormat="1">
      <c r="A5" s="5">
        <v>201102</v>
      </c>
      <c r="B5" s="9" t="str">
        <v>茨城開発（株）</v>
      </c>
      <c r="C5" s="9" t="s">
        <v>20</v>
      </c>
      <c r="D5" s="9" t="str">
        <v>3190205 茨城県笠間市押辺２１７９－３</v>
      </c>
    </row>
    <row r="6" spans="1:4" s="1" customFormat="1">
      <c r="A6" s="5">
        <v>201401</v>
      </c>
      <c r="B6" s="9" t="str">
        <v>（株）太田不動産鑑定事務所</v>
      </c>
      <c r="C6" s="9" t="s">
        <v>196</v>
      </c>
      <c r="D6" s="9" t="str">
        <v>3091626 茨城県笠間市下市毛５５－２６</v>
      </c>
    </row>
    <row r="7" spans="1:4" s="1" customFormat="1">
      <c r="A7" s="5">
        <v>201403</v>
      </c>
      <c r="B7" s="9" t="str">
        <v>（有）大和田測量設計事務所</v>
      </c>
      <c r="C7" s="9" t="s">
        <v>101</v>
      </c>
      <c r="D7" s="9" t="str">
        <v>3091736 茨城県笠間市八雲２－５－２３</v>
      </c>
    </row>
    <row r="8" spans="1:4" s="1" customFormat="1">
      <c r="A8" s="5">
        <v>201404</v>
      </c>
      <c r="B8" s="9" t="str">
        <v>（有）岡本測量事務所</v>
      </c>
      <c r="C8" s="9" t="s">
        <v>101</v>
      </c>
      <c r="D8" s="9" t="str">
        <v>3091611 茨城県笠間市笠間１４２５－３</v>
      </c>
    </row>
    <row r="9" spans="1:4" s="1" customFormat="1">
      <c r="A9" s="5">
        <v>201501</v>
      </c>
      <c r="B9" s="9" t="str">
        <v>（有）柏井建設設計</v>
      </c>
      <c r="C9" s="9" t="s">
        <v>101</v>
      </c>
      <c r="D9" s="9" t="str">
        <v>3091722 茨城県笠間市平町３１７</v>
      </c>
    </row>
    <row r="10" spans="1:4" s="1" customFormat="1">
      <c r="A10" s="5">
        <v>201501</v>
      </c>
      <c r="B10" s="9" t="str">
        <v>（有）柏井建設設計</v>
      </c>
      <c r="C10" s="9" t="s">
        <v>20</v>
      </c>
      <c r="D10" s="9" t="str">
        <v>3091722 茨城県笠間市平町３１７</v>
      </c>
    </row>
    <row r="11" spans="1:4" s="1" customFormat="1">
      <c r="A11" s="5">
        <v>201502</v>
      </c>
      <c r="B11" s="9" t="str">
        <v>川俣設計工房</v>
      </c>
      <c r="C11" s="9" t="s">
        <v>23</v>
      </c>
      <c r="D11" s="9" t="str">
        <v>3091604 茨城県笠間市大渕１５００</v>
      </c>
    </row>
    <row r="12" spans="1:4" s="1" customFormat="1">
      <c r="A12" s="5">
        <v>201503</v>
      </c>
      <c r="B12" s="9" t="str">
        <v>環　建築事務所</v>
      </c>
      <c r="C12" s="9" t="s">
        <v>23</v>
      </c>
      <c r="D12" s="9" t="str">
        <v>3091604 茨城県笠間市大渕１５０６－５</v>
      </c>
    </row>
    <row r="13" spans="1:4" s="1" customFormat="1">
      <c r="A13" s="5">
        <v>201601</v>
      </c>
      <c r="B13" s="9" t="str">
        <v>（有）協同鑑定</v>
      </c>
      <c r="C13" s="9" t="s">
        <v>196</v>
      </c>
      <c r="D13" s="9" t="str">
        <v>3091613 茨城県笠間市石井９２９</v>
      </c>
    </row>
    <row r="14" spans="1:4" s="1" customFormat="1">
      <c r="A14" s="5">
        <v>202001</v>
      </c>
      <c r="B14" s="9" t="str">
        <v>（株）佐竹建築事務所</v>
      </c>
      <c r="C14" s="9" t="s">
        <v>23</v>
      </c>
      <c r="D14" s="9" t="str">
        <v>3091717 茨城県笠間市旭町　５９１</v>
      </c>
    </row>
    <row r="15" spans="1:4" s="1" customFormat="1">
      <c r="A15" s="5">
        <v>202701</v>
      </c>
      <c r="B15" s="9" t="str">
        <v>司建築設計事務所</v>
      </c>
      <c r="C15" s="9" t="s">
        <v>23</v>
      </c>
      <c r="D15" s="9" t="str">
        <v>3091721 茨城県笠間市橋爪２４９－３</v>
      </c>
    </row>
    <row r="16" spans="1:4" s="1" customFormat="1">
      <c r="A16" s="5">
        <v>202801</v>
      </c>
      <c r="B16" s="9" t="str">
        <v>（有）ティー・エス</v>
      </c>
      <c r="C16" s="9" t="s">
        <v>101</v>
      </c>
      <c r="D16" s="9" t="str">
        <v>3091717 茨城県笠間市旭町３８４－４</v>
      </c>
    </row>
    <row r="17" spans="1:4" s="1" customFormat="1">
      <c r="A17" s="5">
        <v>202801</v>
      </c>
      <c r="B17" s="9" t="str">
        <v>（有）ティー・エス</v>
      </c>
      <c r="C17" s="9" t="s">
        <v>20</v>
      </c>
      <c r="D17" s="9" t="str">
        <v>3091717 茨城県笠間市旭町３８４－４</v>
      </c>
    </row>
    <row r="18" spans="1:4" s="1" customFormat="1">
      <c r="A18" s="5">
        <v>210001</v>
      </c>
      <c r="B18" s="9" t="str">
        <v>（有）アップル建築設計事務所</v>
      </c>
      <c r="C18" s="9" t="s">
        <v>23</v>
      </c>
      <c r="D18" s="9" t="str">
        <v>3150052 茨城県かすみがうら市下稲吉３２１１－４５</v>
      </c>
    </row>
    <row r="19" spans="1:4" s="1" customFormat="1">
      <c r="A19" s="5">
        <v>210003</v>
      </c>
      <c r="B19" s="9" t="str">
        <v>（株）アーク設計</v>
      </c>
      <c r="C19" s="9" t="s">
        <v>101</v>
      </c>
      <c r="D19" s="9" t="str">
        <v>3100812 茨城県水戸市浜田１－１－４１</v>
      </c>
    </row>
    <row r="20" spans="1:4" s="1" customFormat="1">
      <c r="A20" s="5">
        <v>210003</v>
      </c>
      <c r="B20" s="9" t="str">
        <v>（株）アーク設計</v>
      </c>
      <c r="C20" s="9" t="s">
        <v>20</v>
      </c>
      <c r="D20" s="9" t="str">
        <v>3100812 茨城県水戸市浜田１－１－４１</v>
      </c>
    </row>
    <row r="21" spans="1:4" s="1" customFormat="1">
      <c r="A21" s="5">
        <v>210003</v>
      </c>
      <c r="B21" s="9" t="str">
        <v>（株）アーク設計</v>
      </c>
      <c r="C21" s="9" t="s">
        <v>21</v>
      </c>
      <c r="D21" s="9" t="str">
        <v>3100812 茨城県水戸市浜田１－１－４１</v>
      </c>
    </row>
    <row r="22" spans="1:4" s="1" customFormat="1">
      <c r="A22" s="5">
        <v>210004</v>
      </c>
      <c r="B22" s="9" t="str">
        <v>（株）アーバンシステムコンサルタント</v>
      </c>
      <c r="C22" s="9" t="s">
        <v>101</v>
      </c>
      <c r="D22" s="9" t="str">
        <v>3080842 茨城県筑西市一本松３５</v>
      </c>
    </row>
    <row r="23" spans="1:4" s="1" customFormat="1">
      <c r="A23" s="5">
        <v>210004</v>
      </c>
      <c r="B23" s="9" t="str">
        <v>（株）アーバンシステムコンサルタント</v>
      </c>
      <c r="C23" s="9" t="s">
        <v>20</v>
      </c>
      <c r="D23" s="9" t="str">
        <v>3080842 茨城県筑西市一本松３５</v>
      </c>
    </row>
    <row r="24" spans="1:4" s="1" customFormat="1">
      <c r="A24" s="5">
        <v>210004</v>
      </c>
      <c r="B24" s="9" t="str">
        <v>（株）アーバンシステムコンサルタント</v>
      </c>
      <c r="C24" s="9" t="s">
        <v>161</v>
      </c>
      <c r="D24" s="9" t="str">
        <v>3080842 茨城県筑西市一本松３５</v>
      </c>
    </row>
    <row r="25" spans="1:4" s="1" customFormat="1">
      <c r="A25" s="5">
        <v>210004</v>
      </c>
      <c r="B25" s="9" t="str">
        <v>（株）アーバンシステムコンサルタント</v>
      </c>
      <c r="C25" s="9" t="s">
        <v>191</v>
      </c>
      <c r="D25" s="9" t="str">
        <v>3080842 茨城県筑西市一本松３５</v>
      </c>
    </row>
    <row r="26" spans="1:4" s="1" customFormat="1">
      <c r="A26" s="5">
        <v>210006</v>
      </c>
      <c r="B26" s="9" t="str">
        <v>（株）アール・アイ・エー 東京本社</v>
      </c>
      <c r="C26" s="9" t="s">
        <v>23</v>
      </c>
      <c r="D26" s="9" t="str">
        <v>1080075 東京都港区港南１－２－７０</v>
      </c>
    </row>
    <row r="27" spans="1:4" s="1" customFormat="1">
      <c r="A27" s="5">
        <v>210006</v>
      </c>
      <c r="B27" s="9" t="str">
        <v>（株）アール・アイ・エー 東京本社</v>
      </c>
      <c r="C27" s="9" t="s">
        <v>20</v>
      </c>
      <c r="D27" s="9" t="str">
        <v>1080075 東京都港区港南１－２－７０</v>
      </c>
    </row>
    <row r="28" spans="1:4" s="1" customFormat="1">
      <c r="A28" s="5">
        <v>210007</v>
      </c>
      <c r="B28" s="9" t="str">
        <v>アールテックコンサルタント（株）</v>
      </c>
      <c r="C28" s="9" t="s">
        <v>20</v>
      </c>
      <c r="D28" s="9" t="str">
        <v>1350051 東京都江東区枝川２－１３－１</v>
      </c>
    </row>
    <row r="29" spans="1:4" s="1" customFormat="1">
      <c r="A29" s="5">
        <v>210008</v>
      </c>
      <c r="B29" s="9" t="str">
        <v>（株）アールピーアイ栃木</v>
      </c>
      <c r="C29" s="9" t="s">
        <v>20</v>
      </c>
      <c r="D29" s="9" t="str">
        <v>3200851 栃木県宇都宮市鶴田町１３３３－１</v>
      </c>
    </row>
    <row r="30" spans="1:4" s="1" customFormat="1">
      <c r="A30" s="5">
        <v>210009</v>
      </c>
      <c r="B30" s="9" t="str">
        <v>（株）ＩＮＡ新建築研究所</v>
      </c>
      <c r="C30" s="9" t="s">
        <v>23</v>
      </c>
      <c r="D30" s="9" t="str">
        <v>1120001 東京都文京区白山３－１－８</v>
      </c>
    </row>
    <row r="31" spans="1:4" s="1" customFormat="1">
      <c r="A31" s="5">
        <v>210009</v>
      </c>
      <c r="B31" s="9" t="str">
        <v>（株）ＩＮＡ新建築研究所</v>
      </c>
      <c r="C31" s="9" t="s">
        <v>20</v>
      </c>
      <c r="D31" s="9" t="str">
        <v>1120001 東京都文京区白山３－１－８</v>
      </c>
    </row>
    <row r="32" spans="1:4" s="1" customFormat="1">
      <c r="A32" s="5">
        <v>210011</v>
      </c>
      <c r="B32" s="9" t="str">
        <v>（株）アイコンサルタント 笠間営業所</v>
      </c>
      <c r="C32" s="9" t="s">
        <v>101</v>
      </c>
      <c r="D32" s="9" t="str">
        <v>3091611 茨城県笠間市笠間１２０９</v>
      </c>
    </row>
    <row r="33" spans="1:4" s="1" customFormat="1">
      <c r="A33" s="5">
        <v>210011</v>
      </c>
      <c r="B33" s="9" t="str">
        <v>（株）アイコンサルタント 笠間営業所</v>
      </c>
      <c r="C33" s="9" t="s">
        <v>20</v>
      </c>
      <c r="D33" s="9" t="str">
        <v>3091611 茨城県笠間市笠間１２０９</v>
      </c>
    </row>
    <row r="34" spans="1:4" s="1" customFormat="1">
      <c r="A34" s="5">
        <v>210011</v>
      </c>
      <c r="B34" s="9" t="str">
        <v>（株）アイコンサルタント 笠間営業所</v>
      </c>
      <c r="C34" s="9" t="s">
        <v>21</v>
      </c>
      <c r="D34" s="9" t="str">
        <v>3091611 茨城県笠間市笠間１２０９</v>
      </c>
    </row>
    <row r="35" spans="1:4" s="1" customFormat="1">
      <c r="A35" s="5">
        <v>210012</v>
      </c>
      <c r="B35" s="9" t="str">
        <v>（株）相澤建築設計事務所</v>
      </c>
      <c r="C35" s="9" t="s">
        <v>23</v>
      </c>
      <c r="D35" s="9" t="str">
        <v>3001256 茨城県つくば市森の里１１６９－２</v>
      </c>
    </row>
    <row r="36" spans="1:4" s="1" customFormat="1">
      <c r="A36" s="5">
        <v>210013</v>
      </c>
      <c r="B36" s="9" t="str">
        <v>（株）愛植物設計事務所</v>
      </c>
      <c r="C36" s="9" t="s">
        <v>20</v>
      </c>
      <c r="D36" s="9" t="str">
        <v>1010064 東京都千代田区神田猿楽町２－４－１１</v>
      </c>
    </row>
    <row r="37" spans="1:4" s="1" customFormat="1">
      <c r="A37" s="5">
        <v>210014</v>
      </c>
      <c r="B37" s="9" t="str">
        <v>（株）あい造園設計事務所 茨城事務所</v>
      </c>
      <c r="C37" s="9" t="s">
        <v>101</v>
      </c>
      <c r="D37" s="9" t="str">
        <v>3001206 茨城県牛久市ひたち野西１－２１－４</v>
      </c>
    </row>
    <row r="38" spans="1:4" s="1" customFormat="1">
      <c r="A38" s="5">
        <v>210014</v>
      </c>
      <c r="B38" s="9" t="str">
        <v>（株）あい造園設計事務所 茨城事務所</v>
      </c>
      <c r="C38" s="9" t="s">
        <v>23</v>
      </c>
      <c r="D38" s="9" t="str">
        <v>3001206 茨城県牛久市ひたち野西１－２１－４</v>
      </c>
    </row>
    <row r="39" spans="1:4" s="1" customFormat="1">
      <c r="A39" s="5">
        <v>210014</v>
      </c>
      <c r="B39" s="9" t="str">
        <v>（株）あい造園設計事務所 茨城事務所</v>
      </c>
      <c r="C39" s="9" t="s">
        <v>20</v>
      </c>
      <c r="D39" s="9" t="str">
        <v>3001206 茨城県牛久市ひたち野西１－２１－４</v>
      </c>
    </row>
    <row r="40" spans="1:4" s="1" customFormat="1">
      <c r="A40" s="5">
        <v>210015</v>
      </c>
      <c r="B40" s="9" t="str">
        <v>（株）あいだ測量設計</v>
      </c>
      <c r="C40" s="9" t="s">
        <v>101</v>
      </c>
      <c r="D40" s="9" t="str">
        <v>3002613 茨城県つくば市西高野３１２－３</v>
      </c>
    </row>
    <row r="41" spans="1:4" s="1" customFormat="1">
      <c r="A41" s="5">
        <v>210015</v>
      </c>
      <c r="B41" s="9" t="str">
        <v>（株）あいだ測量設計</v>
      </c>
      <c r="C41" s="9" t="s">
        <v>20</v>
      </c>
      <c r="D41" s="9" t="str">
        <v>3002613 茨城県つくば市西高野３１２－３</v>
      </c>
    </row>
    <row r="42" spans="1:4" s="1" customFormat="1">
      <c r="A42" s="5">
        <v>210016</v>
      </c>
      <c r="B42" s="9" t="str">
        <v>（株）アイワ技研 笠間営業所</v>
      </c>
      <c r="C42" s="9" t="s">
        <v>101</v>
      </c>
      <c r="D42" s="9" t="str">
        <v>3091611 茨城県笠間市笠間２１９２－５６</v>
      </c>
    </row>
    <row r="43" spans="1:4" s="1" customFormat="1">
      <c r="A43" s="5">
        <v>210016</v>
      </c>
      <c r="B43" s="9" t="str">
        <v>（株）アイワ技研 笠間営業所</v>
      </c>
      <c r="C43" s="9" t="s">
        <v>20</v>
      </c>
      <c r="D43" s="9" t="str">
        <v>3091611 茨城県笠間市笠間２１９２－５６</v>
      </c>
    </row>
    <row r="44" spans="1:4" s="1" customFormat="1">
      <c r="A44" s="5">
        <v>210016</v>
      </c>
      <c r="B44" s="9" t="str">
        <v>（株）アイワ技研 笠間営業所</v>
      </c>
      <c r="C44" s="9" t="s">
        <v>161</v>
      </c>
      <c r="D44" s="9" t="str">
        <v>3091611 茨城県笠間市笠間２１９２－５６</v>
      </c>
    </row>
    <row r="45" spans="1:4" s="1" customFormat="1">
      <c r="A45" s="5">
        <v>210018</v>
      </c>
      <c r="B45" s="9" t="str">
        <v>（株）青山建築設計事務所</v>
      </c>
      <c r="C45" s="9" t="s">
        <v>23</v>
      </c>
      <c r="D45" s="9" t="str">
        <v>3050033 茨城県つくば市東新井１４－３　シバハシビル４階</v>
      </c>
    </row>
    <row r="46" spans="1:4" s="1" customFormat="1">
      <c r="A46" s="5">
        <v>210020</v>
      </c>
      <c r="B46" s="9" t="str">
        <v>（株）アクトプランニング</v>
      </c>
      <c r="C46" s="9" t="s">
        <v>101</v>
      </c>
      <c r="D46" s="9" t="str">
        <v>3000061 茨城県土浦市並木１－１３－１３</v>
      </c>
    </row>
    <row r="47" spans="1:4" s="1" customFormat="1">
      <c r="A47" s="5">
        <v>210020</v>
      </c>
      <c r="B47" s="9" t="str">
        <v>（株）アクトプランニング</v>
      </c>
      <c r="C47" s="9" t="s">
        <v>20</v>
      </c>
      <c r="D47" s="9" t="str">
        <v>3000061 茨城県土浦市並木１－１３－１３</v>
      </c>
    </row>
    <row r="48" spans="1:4" s="1" customFormat="1">
      <c r="A48" s="5">
        <v>210020</v>
      </c>
      <c r="B48" s="9" t="str">
        <v>（株）アクトプランニング</v>
      </c>
      <c r="C48" s="9" t="s">
        <v>161</v>
      </c>
      <c r="D48" s="9" t="str">
        <v>3000061 茨城県土浦市並木１－１３－１３</v>
      </c>
    </row>
    <row r="49" spans="1:4" s="1" customFormat="1">
      <c r="A49" s="5">
        <v>210021</v>
      </c>
      <c r="B49" s="9" t="str">
        <v>アクリーグ（株） 茨城営業所</v>
      </c>
      <c r="C49" s="9" t="s">
        <v>101</v>
      </c>
      <c r="D49" s="9" t="str">
        <v>3050031 茨城県つくば市吾妻１－５－７</v>
      </c>
    </row>
    <row r="50" spans="1:4" s="1" customFormat="1">
      <c r="A50" s="5">
        <v>210021</v>
      </c>
      <c r="B50" s="9" t="str">
        <v>アクリーグ（株） 茨城営業所</v>
      </c>
      <c r="C50" s="9" t="s">
        <v>23</v>
      </c>
      <c r="D50" s="9" t="str">
        <v>3050031 茨城県つくば市吾妻１－５－７</v>
      </c>
    </row>
    <row r="51" spans="1:4" s="1" customFormat="1">
      <c r="A51" s="5">
        <v>210023</v>
      </c>
      <c r="B51" s="9" t="str">
        <v>（株）アサノ大成基礎エンジニアリング 水戸営業所</v>
      </c>
      <c r="C51" s="9" t="s">
        <v>101</v>
      </c>
      <c r="D51" s="9" t="str">
        <v>3100842 茨城県水戸市けやき台３－４７－２０８</v>
      </c>
    </row>
    <row r="52" spans="1:4" s="1" customFormat="1">
      <c r="A52" s="5">
        <v>210023</v>
      </c>
      <c r="B52" s="9" t="str">
        <v>（株）アサノ大成基礎エンジニアリング 水戸営業所</v>
      </c>
      <c r="C52" s="9" t="s">
        <v>23</v>
      </c>
      <c r="D52" s="9" t="str">
        <v>3100842 茨城県水戸市けやき台３－４７－２０８</v>
      </c>
    </row>
    <row r="53" spans="1:4" s="1" customFormat="1">
      <c r="A53" s="5">
        <v>210023</v>
      </c>
      <c r="B53" s="9" t="str">
        <v>（株）アサノ大成基礎エンジニアリング 水戸営業所</v>
      </c>
      <c r="C53" s="9" t="s">
        <v>20</v>
      </c>
      <c r="D53" s="9" t="str">
        <v>3100842 茨城県水戸市けやき台３－４７－２０８</v>
      </c>
    </row>
    <row r="54" spans="1:4" s="1" customFormat="1">
      <c r="A54" s="5">
        <v>210023</v>
      </c>
      <c r="B54" s="9" t="str">
        <v>（株）アサノ大成基礎エンジニアリング 水戸営業所</v>
      </c>
      <c r="C54" s="9" t="s">
        <v>21</v>
      </c>
      <c r="D54" s="9" t="str">
        <v>3100842 茨城県水戸市けやき台３－４７－２０８</v>
      </c>
    </row>
    <row r="55" spans="1:4" s="1" customFormat="1">
      <c r="A55" s="5">
        <v>210023</v>
      </c>
      <c r="B55" s="9" t="str">
        <v>（株）アサノ大成基礎エンジニアリング 水戸営業所</v>
      </c>
      <c r="C55" s="9" t="s">
        <v>121</v>
      </c>
      <c r="D55" s="9" t="str">
        <v>3100842 茨城県水戸市けやき台３－４７－２０８</v>
      </c>
    </row>
    <row r="56" spans="1:4" s="1" customFormat="1">
      <c r="A56" s="5">
        <v>210024</v>
      </c>
      <c r="B56" s="9" t="str">
        <v>朝日航洋（株） 水戸支店</v>
      </c>
      <c r="C56" s="9" t="s">
        <v>101</v>
      </c>
      <c r="D56" s="9" t="str">
        <v>3100803 茨城県水戸市城南１－７－５</v>
      </c>
    </row>
    <row r="57" spans="1:4" s="1" customFormat="1">
      <c r="A57" s="5">
        <v>210024</v>
      </c>
      <c r="B57" s="9" t="str">
        <v>朝日航洋（株） 水戸支店</v>
      </c>
      <c r="C57" s="9" t="s">
        <v>23</v>
      </c>
      <c r="D57" s="9" t="str">
        <v>3100803 茨城県水戸市城南１－７－５</v>
      </c>
    </row>
    <row r="58" spans="1:4" s="1" customFormat="1">
      <c r="A58" s="5">
        <v>210024</v>
      </c>
      <c r="B58" s="9" t="str">
        <v>朝日航洋（株） 水戸支店</v>
      </c>
      <c r="C58" s="9" t="s">
        <v>20</v>
      </c>
      <c r="D58" s="9" t="str">
        <v>3100803 茨城県水戸市城南１－７－５</v>
      </c>
    </row>
    <row r="59" spans="1:4" s="1" customFormat="1">
      <c r="A59" s="5">
        <v>210024</v>
      </c>
      <c r="B59" s="9" t="str">
        <v>朝日航洋（株） 水戸支店</v>
      </c>
      <c r="C59" s="9" t="s">
        <v>21</v>
      </c>
      <c r="D59" s="9" t="str">
        <v>3100803 茨城県水戸市城南１－７－５</v>
      </c>
    </row>
    <row r="60" spans="1:4" s="1" customFormat="1">
      <c r="A60" s="5">
        <v>210024</v>
      </c>
      <c r="B60" s="9" t="str">
        <v>朝日航洋（株） 水戸支店</v>
      </c>
      <c r="C60" s="9" t="s">
        <v>161</v>
      </c>
      <c r="D60" s="9" t="str">
        <v>3100803 茨城県水戸市城南１－７－５</v>
      </c>
    </row>
    <row r="61" spans="1:4" s="1" customFormat="1">
      <c r="A61" s="5">
        <v>210024</v>
      </c>
      <c r="B61" s="9" t="str">
        <v>朝日航洋（株） 水戸支店</v>
      </c>
      <c r="C61" s="9" t="s">
        <v>196</v>
      </c>
      <c r="D61" s="9" t="str">
        <v>3100803 茨城県水戸市城南１－７－５</v>
      </c>
    </row>
    <row r="62" spans="1:4" s="1" customFormat="1">
      <c r="A62" s="5">
        <v>210026</v>
      </c>
      <c r="B62" s="9" t="str">
        <v>アジア航測（株） 埼玉支店</v>
      </c>
      <c r="C62" s="9" t="s">
        <v>101</v>
      </c>
      <c r="D62" s="9" t="str">
        <v>1600018 埼玉県さいたま市南区南本町１－１７－１（ＭＭＣビル）</v>
      </c>
    </row>
    <row r="63" spans="1:4" s="1" customFormat="1">
      <c r="A63" s="5">
        <v>210026</v>
      </c>
      <c r="B63" s="9" t="str">
        <v>アジア航測（株） 埼玉支店</v>
      </c>
      <c r="C63" s="9" t="s">
        <v>23</v>
      </c>
      <c r="D63" s="9" t="str">
        <v>1600018 埼玉県さいたま市南区南本町１－１７－１（ＭＭＣビル）</v>
      </c>
    </row>
    <row r="64" spans="1:4" s="1" customFormat="1">
      <c r="A64" s="5">
        <v>210026</v>
      </c>
      <c r="B64" s="9" t="str">
        <v>アジア航測（株） 埼玉支店</v>
      </c>
      <c r="C64" s="9" t="s">
        <v>20</v>
      </c>
      <c r="D64" s="9" t="str">
        <v>1600018 埼玉県さいたま市南区南本町１－１７－１（ＭＭＣビル）</v>
      </c>
    </row>
    <row r="65" spans="1:4" s="1" customFormat="1">
      <c r="A65" s="5">
        <v>210026</v>
      </c>
      <c r="B65" s="9" t="str">
        <v>アジア航測（株） 埼玉支店</v>
      </c>
      <c r="C65" s="9" t="s">
        <v>21</v>
      </c>
      <c r="D65" s="9" t="str">
        <v>1600018 埼玉県さいたま市南区南本町１－１７－１（ＭＭＣビル）</v>
      </c>
    </row>
    <row r="66" spans="1:4" s="1" customFormat="1">
      <c r="A66" s="5">
        <v>210026</v>
      </c>
      <c r="B66" s="9" t="str">
        <v>アジア航測（株） 埼玉支店</v>
      </c>
      <c r="C66" s="9" t="s">
        <v>161</v>
      </c>
      <c r="D66" s="9" t="str">
        <v>1600018 埼玉県さいたま市南区南本町１－１７－１（ＭＭＣビル）</v>
      </c>
    </row>
    <row r="67" spans="1:4" s="1" customFormat="1">
      <c r="A67" s="5">
        <v>210026</v>
      </c>
      <c r="B67" s="9" t="str">
        <v>アジア航測（株） 埼玉支店</v>
      </c>
      <c r="C67" s="9" t="s">
        <v>196</v>
      </c>
      <c r="D67" s="9" t="str">
        <v>1600018 埼玉県さいたま市南区南本町１－１７－１（ＭＭＣビル）</v>
      </c>
    </row>
    <row r="68" spans="1:4" s="1" customFormat="1">
      <c r="A68" s="5">
        <v>210026</v>
      </c>
      <c r="B68" s="9" t="str">
        <v>アジア航測（株） 埼玉支店</v>
      </c>
      <c r="C68" s="9" t="s">
        <v>121</v>
      </c>
      <c r="D68" s="9" t="str">
        <v>1600018 埼玉県さいたま市南区南本町１－１７－１（ＭＭＣビル）</v>
      </c>
    </row>
    <row r="69" spans="1:4" s="1" customFormat="1">
      <c r="A69" s="5">
        <v>210027</v>
      </c>
      <c r="B69" s="9" t="str">
        <v>（株）アスカコンサルタント</v>
      </c>
      <c r="C69" s="9" t="s">
        <v>101</v>
      </c>
      <c r="D69" s="9" t="str">
        <v>3050831 茨城県つくば市西大橋８３－３</v>
      </c>
    </row>
    <row r="70" spans="1:4" s="1" customFormat="1">
      <c r="A70" s="5">
        <v>210027</v>
      </c>
      <c r="B70" s="9" t="str">
        <v>（株）アスカコンサルタント</v>
      </c>
      <c r="C70" s="9" t="s">
        <v>20</v>
      </c>
      <c r="D70" s="9" t="str">
        <v>3050831 茨城県つくば市西大橋８３－３</v>
      </c>
    </row>
    <row r="71" spans="1:4" s="1" customFormat="1">
      <c r="A71" s="5">
        <v>210027</v>
      </c>
      <c r="B71" s="9" t="str">
        <v>（株）アスカコンサルタント</v>
      </c>
      <c r="C71" s="9" t="s">
        <v>161</v>
      </c>
      <c r="D71" s="9" t="str">
        <v>3050831 茨城県つくば市西大橋８３－３</v>
      </c>
    </row>
    <row r="72" spans="1:4" s="1" customFormat="1">
      <c r="A72" s="5">
        <v>210028</v>
      </c>
      <c r="B72" s="9" t="str">
        <v>（株）日本インシーク 茨城支店</v>
      </c>
      <c r="C72" s="9" t="s">
        <v>101</v>
      </c>
      <c r="D72" s="9" t="str">
        <v>3100803 茨城県水戸市城南１－６－１０</v>
      </c>
    </row>
    <row r="73" spans="1:4" s="1" customFormat="1">
      <c r="A73" s="5">
        <v>210028</v>
      </c>
      <c r="B73" s="9" t="str">
        <v>（株）日本インシーク 茨城支店</v>
      </c>
      <c r="C73" s="9" t="s">
        <v>23</v>
      </c>
      <c r="D73" s="9" t="str">
        <v>3100803 茨城県水戸市城南１－６－１０</v>
      </c>
    </row>
    <row r="74" spans="1:4" s="1" customFormat="1">
      <c r="A74" s="5">
        <v>210028</v>
      </c>
      <c r="B74" s="9" t="str">
        <v>（株）日本インシーク 茨城支店</v>
      </c>
      <c r="C74" s="9" t="s">
        <v>20</v>
      </c>
      <c r="D74" s="9" t="str">
        <v>3100803 茨城県水戸市城南１－６－１０</v>
      </c>
    </row>
    <row r="75" spans="1:4" s="1" customFormat="1">
      <c r="A75" s="5">
        <v>210028</v>
      </c>
      <c r="B75" s="9" t="str">
        <v>（株）日本インシーク 茨城支店</v>
      </c>
      <c r="C75" s="9" t="s">
        <v>21</v>
      </c>
      <c r="D75" s="9" t="str">
        <v>3100803 茨城県水戸市城南１－６－１０</v>
      </c>
    </row>
    <row r="76" spans="1:4" s="1" customFormat="1">
      <c r="A76" s="5">
        <v>210028</v>
      </c>
      <c r="B76" s="9" t="str">
        <v>（株）日本インシーク 茨城支店</v>
      </c>
      <c r="C76" s="9" t="s">
        <v>161</v>
      </c>
      <c r="D76" s="9" t="str">
        <v>3100803 茨城県水戸市城南１－６－１０</v>
      </c>
    </row>
    <row r="77" spans="1:4" s="1" customFormat="1">
      <c r="A77" s="5">
        <v>210029</v>
      </c>
      <c r="B77" s="9" t="str">
        <v>（株）梓設計 企画部門</v>
      </c>
      <c r="C77" s="9" t="s">
        <v>23</v>
      </c>
      <c r="D77" s="9" t="str">
        <v>1440042 東京都大田区羽田旭町１０－１１</v>
      </c>
    </row>
    <row r="78" spans="1:4" s="1" customFormat="1">
      <c r="A78" s="5">
        <v>210029</v>
      </c>
      <c r="B78" s="9" t="str">
        <v>（株）梓設計 企画部門</v>
      </c>
      <c r="C78" s="9" t="s">
        <v>20</v>
      </c>
      <c r="D78" s="9" t="str">
        <v>1440042 東京都大田区羽田旭町１０－１１</v>
      </c>
    </row>
    <row r="79" spans="1:4" s="1" customFormat="1">
      <c r="A79" s="5">
        <v>210030</v>
      </c>
      <c r="B79" s="9" t="str">
        <v>（株）東コンサルタント 日立営業所</v>
      </c>
      <c r="C79" s="9" t="s">
        <v>101</v>
      </c>
      <c r="D79" s="9" t="str">
        <v>3160003 茨城県日立市多賀町１－１２－２４　鈴木第３ビル３号室</v>
      </c>
    </row>
    <row r="80" spans="1:4" s="1" customFormat="1">
      <c r="A80" s="5">
        <v>210030</v>
      </c>
      <c r="B80" s="9" t="str">
        <v>（株）東コンサルタント 日立営業所</v>
      </c>
      <c r="C80" s="9" t="s">
        <v>20</v>
      </c>
      <c r="D80" s="9" t="str">
        <v>3160003 茨城県日立市多賀町１－１２－２４　鈴木第３ビル３号室</v>
      </c>
    </row>
    <row r="81" spans="1:4" s="1" customFormat="1">
      <c r="A81" s="5">
        <v>210030</v>
      </c>
      <c r="B81" s="9" t="str">
        <v>（株）東コンサルタント 日立営業所</v>
      </c>
      <c r="C81" s="9" t="s">
        <v>161</v>
      </c>
      <c r="D81" s="9" t="str">
        <v>3160003 茨城県日立市多賀町１－１２－２４　鈴木第３ビル３号室</v>
      </c>
    </row>
    <row r="82" spans="1:4" s="1" customFormat="1">
      <c r="A82" s="5">
        <v>210031</v>
      </c>
      <c r="B82" s="9" t="str">
        <v>（有）アセットアプレイザル常陸</v>
      </c>
      <c r="C82" s="9" t="s">
        <v>196</v>
      </c>
      <c r="D82" s="9" t="str">
        <v>3100851 茨城県水戸市千波町１４９８－２５</v>
      </c>
    </row>
    <row r="83" spans="1:4" s="1" customFormat="1">
      <c r="A83" s="5">
        <v>210033</v>
      </c>
      <c r="B83" s="9" t="str">
        <v>アトリエ１０一級建築士事務所</v>
      </c>
      <c r="C83" s="9" t="s">
        <v>23</v>
      </c>
      <c r="D83" s="9" t="str">
        <v>3140028 茨城県鹿嶋市木滝１５４－１</v>
      </c>
    </row>
    <row r="84" spans="1:4" s="1" customFormat="1">
      <c r="A84" s="5">
        <v>210037</v>
      </c>
      <c r="B84" s="9" t="str">
        <v>ＡＩＳ総合設計（株） 茨城営業所</v>
      </c>
      <c r="C84" s="9" t="s">
        <v>23</v>
      </c>
      <c r="D84" s="9" t="str">
        <v>3130062 茨城県常陸太田市塙町３６０１</v>
      </c>
    </row>
    <row r="85" spans="1:4" s="1" customFormat="1">
      <c r="A85" s="5">
        <v>210038</v>
      </c>
      <c r="B85" s="9" t="str">
        <v>（株）新居千秋都市建築設計</v>
      </c>
      <c r="C85" s="9" t="s">
        <v>23</v>
      </c>
      <c r="D85" s="9" t="str">
        <v>1530052 東京都目黒区祐天寺２－１４－１９　四宮ビル２階</v>
      </c>
    </row>
    <row r="86" spans="1:4" s="1" customFormat="1">
      <c r="A86" s="5">
        <v>210039</v>
      </c>
      <c r="B86" s="9" t="str">
        <v>（株）アルメック</v>
      </c>
      <c r="C86" s="9" t="s">
        <v>20</v>
      </c>
      <c r="D86" s="9" t="str">
        <v>1600022 東京都新宿区新宿５－５－３</v>
      </c>
    </row>
    <row r="87" spans="1:4" s="1" customFormat="1">
      <c r="A87" s="5">
        <v>210040</v>
      </c>
      <c r="B87" s="9" t="str">
        <v>（株）阿波設計事務所 東京支社</v>
      </c>
      <c r="C87" s="9" t="s">
        <v>23</v>
      </c>
      <c r="D87" s="9" t="str">
        <v>1360071 東京都江東区亀戸１－８－７</v>
      </c>
    </row>
    <row r="88" spans="1:4" s="1" customFormat="1">
      <c r="A88" s="5">
        <v>210041</v>
      </c>
      <c r="B88" s="9" t="str">
        <v>（株）ＡＮ計画工房</v>
      </c>
      <c r="C88" s="9" t="s">
        <v>20</v>
      </c>
      <c r="D88" s="9" t="str">
        <v>3100912 茨城県水戸市見川２－８－２１</v>
      </c>
    </row>
    <row r="89" spans="1:4" s="1" customFormat="1">
      <c r="A89" s="5">
        <v>210042</v>
      </c>
      <c r="B89" s="9" t="str">
        <v>（株）安藤設計</v>
      </c>
      <c r="C89" s="9" t="s">
        <v>23</v>
      </c>
      <c r="D89" s="9" t="str">
        <v>3200012 栃木県宇都宮市山本１－３－１４</v>
      </c>
    </row>
    <row r="90" spans="1:4" s="1" customFormat="1">
      <c r="A90" s="5">
        <v>210043</v>
      </c>
      <c r="B90" s="9" t="str">
        <v>（株）安藤測量設計</v>
      </c>
      <c r="C90" s="9" t="s">
        <v>101</v>
      </c>
      <c r="D90" s="9" t="str">
        <v>3180012 茨城県高萩市有明町１－１１</v>
      </c>
    </row>
    <row r="91" spans="1:4" s="1" customFormat="1">
      <c r="A91" s="5">
        <v>210043</v>
      </c>
      <c r="B91" s="9" t="str">
        <v>（株）安藤測量設計</v>
      </c>
      <c r="C91" s="9" t="s">
        <v>20</v>
      </c>
      <c r="D91" s="9" t="str">
        <v>3180012 茨城県高萩市有明町１－１１</v>
      </c>
    </row>
    <row r="92" spans="1:4" s="1" customFormat="1">
      <c r="A92" s="5">
        <v>210043</v>
      </c>
      <c r="B92" s="9" t="str">
        <v>（株）安藤測量設計</v>
      </c>
      <c r="C92" s="9" t="s">
        <v>161</v>
      </c>
      <c r="D92" s="9" t="str">
        <v>3180012 茨城県高萩市有明町１－１１</v>
      </c>
    </row>
    <row r="93" spans="1:4" s="1" customFormat="1">
      <c r="A93" s="5">
        <v>211002</v>
      </c>
      <c r="B93" s="9" t="str">
        <v>（株）一本杉建築設計事務所</v>
      </c>
      <c r="C93" s="9" t="s">
        <v>23</v>
      </c>
      <c r="D93" s="9" t="str">
        <v>3080053 茨城県筑西市外塚６８６</v>
      </c>
    </row>
    <row r="94" spans="1:4" s="1" customFormat="1">
      <c r="A94" s="5">
        <v>211004</v>
      </c>
      <c r="B94" s="9" t="str">
        <v>（株）ａｎｄＨＡＮＤ建築設計事務所</v>
      </c>
      <c r="C94" s="9" t="s">
        <v>23</v>
      </c>
      <c r="D94" s="9" t="str">
        <v>3050033 茨城県つくば市東新井２９－１３</v>
      </c>
    </row>
    <row r="95" spans="1:4" s="1" customFormat="1">
      <c r="A95" s="5">
        <v>211005</v>
      </c>
      <c r="B95" s="9" t="str">
        <v>（株）イ・エス・エス</v>
      </c>
      <c r="C95" s="9" t="s">
        <v>20</v>
      </c>
      <c r="D95" s="9" t="str">
        <v>1120002 東京都文京区小石川１－１－１７</v>
      </c>
    </row>
    <row r="96" spans="1:4" s="1" customFormat="1">
      <c r="A96" s="5">
        <v>211006</v>
      </c>
      <c r="B96" s="9" t="str">
        <v>（株）池田設備設計事務所</v>
      </c>
      <c r="C96" s="9" t="s">
        <v>23</v>
      </c>
      <c r="D96" s="9" t="str">
        <v>3100903 茨城県水戸市堀町９３１－２１</v>
      </c>
    </row>
    <row r="97" spans="1:4" s="1" customFormat="1">
      <c r="A97" s="5">
        <v>211007</v>
      </c>
      <c r="B97" s="9" t="str">
        <v>（有）石岡技研</v>
      </c>
      <c r="C97" s="9" t="s">
        <v>101</v>
      </c>
      <c r="D97" s="9" t="str">
        <v>3150001 茨城県石岡市石岡２５２０－７</v>
      </c>
    </row>
    <row r="98" spans="1:4" s="1" customFormat="1">
      <c r="A98" s="5">
        <v>211007</v>
      </c>
      <c r="B98" s="9" t="str">
        <v>（有）石岡技研</v>
      </c>
      <c r="C98" s="9" t="s">
        <v>20</v>
      </c>
      <c r="D98" s="9" t="str">
        <v>3150001 茨城県石岡市石岡２５２０－７</v>
      </c>
    </row>
    <row r="99" spans="1:4" s="1" customFormat="1">
      <c r="A99" s="5">
        <v>211007</v>
      </c>
      <c r="B99" s="9" t="str">
        <v>（有）石岡技研</v>
      </c>
      <c r="C99" s="9" t="s">
        <v>161</v>
      </c>
      <c r="D99" s="9" t="str">
        <v>3150001 茨城県石岡市石岡２５２０－７</v>
      </c>
    </row>
    <row r="100" spans="1:4" s="1" customFormat="1">
      <c r="A100" s="5">
        <v>211008</v>
      </c>
      <c r="B100" s="9" t="str">
        <v>（株）石川建築研究所</v>
      </c>
      <c r="C100" s="9" t="s">
        <v>23</v>
      </c>
      <c r="D100" s="9" t="str">
        <v>3100063 茨城県水戸市五軒町２－４－２１－５０１</v>
      </c>
    </row>
    <row r="101" spans="1:4" s="1" customFormat="1">
      <c r="A101" s="5">
        <v>211011</v>
      </c>
      <c r="B101" s="9" t="str">
        <v>（株）石嶋設計室 東京営業所</v>
      </c>
      <c r="C101" s="9" t="s">
        <v>23</v>
      </c>
      <c r="D101" s="9" t="str">
        <v>1030006 東京都中央区日本橋富沢町７－７　タイヨービル</v>
      </c>
    </row>
    <row r="102" spans="1:4" s="1" customFormat="1">
      <c r="A102" s="5">
        <v>211011</v>
      </c>
      <c r="B102" s="9" t="str">
        <v>（株）石嶋設計室 東京営業所</v>
      </c>
      <c r="C102" s="9" t="s">
        <v>20</v>
      </c>
      <c r="D102" s="9" t="str">
        <v>1030006 東京都中央区日本橋富沢町７－７　タイヨービル</v>
      </c>
    </row>
    <row r="103" spans="1:4" s="1" customFormat="1">
      <c r="A103" s="5">
        <v>211012</v>
      </c>
      <c r="B103" s="9" t="str">
        <v>（株）石本建築事務所 東京オフィス</v>
      </c>
      <c r="C103" s="9" t="s">
        <v>23</v>
      </c>
      <c r="D103" s="9" t="str">
        <v>1020074 東京都千代田区九段南４－６－１２</v>
      </c>
    </row>
    <row r="104" spans="1:4" s="1" customFormat="1">
      <c r="A104" s="5">
        <v>211012</v>
      </c>
      <c r="B104" s="9" t="str">
        <v>（株）石本建築事務所 東京オフィス</v>
      </c>
      <c r="C104" s="9" t="s">
        <v>20</v>
      </c>
      <c r="D104" s="9" t="str">
        <v>1020074 東京都千代田区九段南４－６－１２</v>
      </c>
    </row>
    <row r="105" spans="1:4" s="1" customFormat="1">
      <c r="A105" s="5">
        <v>211013</v>
      </c>
      <c r="B105" s="9" t="str">
        <v>（株）市毛建築設計事務所</v>
      </c>
      <c r="C105" s="9" t="s">
        <v>23</v>
      </c>
      <c r="D105" s="9" t="str">
        <v>3114152 茨城県水戸市河和田２ー２１９０ー７</v>
      </c>
    </row>
    <row r="106" spans="1:4" s="1" customFormat="1">
      <c r="A106" s="5">
        <v>211014</v>
      </c>
      <c r="B106" s="9" t="str">
        <v>いであ（株） 茨城営業所</v>
      </c>
      <c r="C106" s="9" t="s">
        <v>101</v>
      </c>
      <c r="D106" s="9" t="str">
        <v>3000048 茨城県土浦市田中３－８－３２</v>
      </c>
    </row>
    <row r="107" spans="1:4" s="1" customFormat="1">
      <c r="A107" s="5">
        <v>211014</v>
      </c>
      <c r="B107" s="9" t="str">
        <v>いであ（株） 茨城営業所</v>
      </c>
      <c r="C107" s="9" t="s">
        <v>23</v>
      </c>
      <c r="D107" s="9" t="str">
        <v>3000048 茨城県土浦市田中３－８－３２</v>
      </c>
    </row>
    <row r="108" spans="1:4" s="1" customFormat="1">
      <c r="A108" s="5">
        <v>211014</v>
      </c>
      <c r="B108" s="9" t="str">
        <v>いであ（株） 茨城営業所</v>
      </c>
      <c r="C108" s="9" t="s">
        <v>20</v>
      </c>
      <c r="D108" s="9" t="str">
        <v>3000048 茨城県土浦市田中３－８－３２</v>
      </c>
    </row>
    <row r="109" spans="1:4" s="1" customFormat="1">
      <c r="A109" s="5">
        <v>211014</v>
      </c>
      <c r="B109" s="9" t="str">
        <v>いであ（株） 茨城営業所</v>
      </c>
      <c r="C109" s="9" t="s">
        <v>21</v>
      </c>
      <c r="D109" s="9" t="str">
        <v>3000048 茨城県土浦市田中３－８－３２</v>
      </c>
    </row>
    <row r="110" spans="1:4" s="1" customFormat="1">
      <c r="A110" s="5">
        <v>211014</v>
      </c>
      <c r="B110" s="9" t="str">
        <v>いであ（株） 茨城営業所</v>
      </c>
      <c r="C110" s="9" t="s">
        <v>161</v>
      </c>
      <c r="D110" s="9" t="str">
        <v>3000048 茨城県土浦市田中３－８－３２</v>
      </c>
    </row>
    <row r="111" spans="1:4" s="1" customFormat="1">
      <c r="A111" s="5">
        <v>211014</v>
      </c>
      <c r="B111" s="9" t="str">
        <v>いであ（株） 茨城営業所</v>
      </c>
      <c r="C111" s="9" t="s">
        <v>121</v>
      </c>
      <c r="D111" s="9" t="str">
        <v>3000048 茨城県土浦市田中３－８－３２</v>
      </c>
    </row>
    <row r="112" spans="1:4" s="1" customFormat="1">
      <c r="A112" s="5">
        <v>211015</v>
      </c>
      <c r="B112" s="9" t="str">
        <v>（株）伊藤喜三郎建築研究所</v>
      </c>
      <c r="C112" s="9" t="s">
        <v>23</v>
      </c>
      <c r="D112" s="9" t="str">
        <v>1710033 東京都豊島区高田２－１７－２２</v>
      </c>
    </row>
    <row r="113" spans="1:4" s="1" customFormat="1">
      <c r="A113" s="5">
        <v>211016</v>
      </c>
      <c r="B113" s="9" t="str">
        <v>（有）伊藤平左ェ門建築事務所</v>
      </c>
      <c r="C113" s="9" t="s">
        <v>23</v>
      </c>
      <c r="D113" s="9" t="str">
        <v>1690051 東京都新宿区西早稲田３－３１－８－２０１</v>
      </c>
    </row>
    <row r="114" spans="1:4" s="1" customFormat="1">
      <c r="A114" s="5">
        <v>211016</v>
      </c>
      <c r="B114" s="9" t="str">
        <v>（有）伊藤平左ェ門建築事務所</v>
      </c>
      <c r="C114" s="9" t="s">
        <v>20</v>
      </c>
      <c r="D114" s="9" t="str">
        <v>1690051 東京都新宿区西早稲田３－３１－８－２０１</v>
      </c>
    </row>
    <row r="115" spans="1:4" s="1" customFormat="1">
      <c r="A115" s="5">
        <v>211017</v>
      </c>
      <c r="B115" s="9" t="str">
        <v>（有）イノ設計</v>
      </c>
      <c r="C115" s="9" t="s">
        <v>23</v>
      </c>
      <c r="D115" s="9" t="str">
        <v>3150012 茨城県石岡市北府中３－４－２１</v>
      </c>
    </row>
    <row r="116" spans="1:4" s="1" customFormat="1">
      <c r="A116" s="5">
        <v>211018</v>
      </c>
      <c r="B116" s="9" t="str">
        <v>（一社）茨城県環境管理協会</v>
      </c>
      <c r="C116" s="9" t="s">
        <v>161</v>
      </c>
      <c r="D116" s="9" t="str">
        <v>3100836 茨城県水戸市元吉田町１７３６－２０</v>
      </c>
    </row>
    <row r="117" spans="1:4" s="1" customFormat="1">
      <c r="A117" s="5">
        <v>211018</v>
      </c>
      <c r="B117" s="9" t="str">
        <v>（一社）茨城県環境管理協会</v>
      </c>
      <c r="C117" s="9" t="s">
        <v>121</v>
      </c>
      <c r="D117" s="9" t="str">
        <v>3100836 茨城県水戸市元吉田町１７３６－２０</v>
      </c>
    </row>
    <row r="118" spans="1:4" s="1" customFormat="1">
      <c r="A118" s="5">
        <v>211019</v>
      </c>
      <c r="B118" s="9" t="str">
        <v>（一財）茨城県建設技術公社</v>
      </c>
      <c r="C118" s="9" t="s">
        <v>101</v>
      </c>
      <c r="D118" s="9" t="str">
        <v>3100852 茨城県水戸市笠原町９７８－２５</v>
      </c>
    </row>
    <row r="119" spans="1:4" s="1" customFormat="1">
      <c r="A119" s="5">
        <v>211019</v>
      </c>
      <c r="B119" s="9" t="str">
        <v>（一財）茨城県建設技術公社</v>
      </c>
      <c r="C119" s="9" t="s">
        <v>23</v>
      </c>
      <c r="D119" s="9" t="str">
        <v>3100852 茨城県水戸市笠原町９７８－２５</v>
      </c>
    </row>
    <row r="120" spans="1:4" s="1" customFormat="1">
      <c r="A120" s="5">
        <v>211019</v>
      </c>
      <c r="B120" s="9" t="str">
        <v>（一財）茨城県建設技術公社</v>
      </c>
      <c r="C120" s="9" t="s">
        <v>20</v>
      </c>
      <c r="D120" s="9" t="str">
        <v>3100852 茨城県水戸市笠原町９７８－２５</v>
      </c>
    </row>
    <row r="121" spans="1:4" s="1" customFormat="1">
      <c r="A121" s="5">
        <v>211019</v>
      </c>
      <c r="B121" s="9" t="str">
        <v>（一財）茨城県建設技術公社</v>
      </c>
      <c r="C121" s="9" t="s">
        <v>21</v>
      </c>
      <c r="D121" s="9" t="str">
        <v>3100852 茨城県水戸市笠原町９７８－２５</v>
      </c>
    </row>
    <row r="122" spans="1:4" s="1" customFormat="1">
      <c r="A122" s="5">
        <v>211019</v>
      </c>
      <c r="B122" s="9" t="str">
        <v>（一財）茨城県建設技術公社</v>
      </c>
      <c r="C122" s="9" t="s">
        <v>161</v>
      </c>
      <c r="D122" s="9" t="str">
        <v>3100852 茨城県水戸市笠原町９７８－２５</v>
      </c>
    </row>
    <row r="123" spans="1:4" s="1" customFormat="1">
      <c r="A123" s="5">
        <v>211020</v>
      </c>
      <c r="B123" s="9" t="str">
        <v>（一社）茨城県公共嘱託登記司法書士協会</v>
      </c>
      <c r="C123" s="9" t="s">
        <v>20</v>
      </c>
      <c r="D123" s="9" t="str">
        <v>3100063 茨城県水戸市五軒町１－３－１６</v>
      </c>
    </row>
    <row r="124" spans="1:4" s="1" customFormat="1">
      <c r="A124" s="5">
        <v>211023</v>
      </c>
      <c r="B124" s="9" t="str">
        <v>（一財）茨城県薬剤師会検査センター</v>
      </c>
      <c r="C124" s="9" t="s">
        <v>20</v>
      </c>
      <c r="D124" s="9" t="str">
        <v>3100852 茨城県水戸市笠原町９７８－４７</v>
      </c>
    </row>
    <row r="125" spans="1:4" s="1" customFormat="1">
      <c r="A125" s="5">
        <v>211023</v>
      </c>
      <c r="B125" s="9" t="str">
        <v>（一財）茨城県薬剤師会検査センター</v>
      </c>
      <c r="C125" s="9" t="s">
        <v>121</v>
      </c>
      <c r="D125" s="9" t="str">
        <v>3100852 茨城県水戸市笠原町９７８－４７</v>
      </c>
    </row>
    <row r="126" spans="1:4" s="1" customFormat="1">
      <c r="A126" s="5">
        <v>211024</v>
      </c>
      <c r="B126" s="9" t="str">
        <v>（株）茨城四門</v>
      </c>
      <c r="C126" s="9" t="s">
        <v>161</v>
      </c>
      <c r="D126" s="9" t="str">
        <v>3100803 茨城県水戸市城南２－１－２０　井門水戸ビル</v>
      </c>
    </row>
    <row r="127" spans="1:4" s="1" customFormat="1">
      <c r="A127" s="5">
        <v>211027</v>
      </c>
      <c r="B127" s="9" t="str">
        <v>（株）茨城第一鑑定所</v>
      </c>
      <c r="C127" s="9" t="s">
        <v>196</v>
      </c>
      <c r="D127" s="9" t="str">
        <v>3100021 茨城県水戸市南町２－６－３４　浅野ビル２０１</v>
      </c>
    </row>
    <row r="128" spans="1:4" s="1" customFormat="1">
      <c r="A128" s="5">
        <v>211033</v>
      </c>
      <c r="B128" s="9" t="str">
        <v>イワイ不動産鑑定センター</v>
      </c>
      <c r="C128" s="9" t="s">
        <v>196</v>
      </c>
      <c r="D128" s="9" t="str">
        <v>3100024 茨城県水戸市備前町１－３２－１０１</v>
      </c>
    </row>
    <row r="129" spans="1:4" s="1" customFormat="1">
      <c r="A129" s="5">
        <v>212002</v>
      </c>
      <c r="B129" s="9" t="str">
        <v>（有）ウッドサークル</v>
      </c>
      <c r="C129" s="9" t="s">
        <v>23</v>
      </c>
      <c r="D129" s="9" t="str">
        <v>1030013 東京都中央区日本橋人形町２ー１６ー２ー４階</v>
      </c>
    </row>
    <row r="130" spans="1:4" s="1" customFormat="1">
      <c r="A130" s="5">
        <v>212002</v>
      </c>
      <c r="B130" s="9" t="str">
        <v>（有）ウッドサークル</v>
      </c>
      <c r="C130" s="9" t="s">
        <v>20</v>
      </c>
      <c r="D130" s="9" t="str">
        <v>1030013 東京都中央区日本橋人形町２ー１６ー２ー４階</v>
      </c>
    </row>
    <row r="131" spans="1:4" s="1" customFormat="1">
      <c r="A131" s="5">
        <v>212005</v>
      </c>
      <c r="B131" s="9" t="str">
        <v>宇都宮電子（株）</v>
      </c>
      <c r="C131" s="9" t="s">
        <v>23</v>
      </c>
      <c r="D131" s="9" t="str">
        <v>3210982 栃木県宇都宮市御幸ヶ原町４４－１６</v>
      </c>
    </row>
    <row r="132" spans="1:4" s="1" customFormat="1">
      <c r="A132" s="5">
        <v>212005</v>
      </c>
      <c r="B132" s="9" t="str">
        <v>宇都宮電子（株）</v>
      </c>
      <c r="C132" s="9" t="s">
        <v>20</v>
      </c>
      <c r="D132" s="9" t="str">
        <v>3210982 栃木県宇都宮市御幸ヶ原町４４－１６</v>
      </c>
    </row>
    <row r="133" spans="1:4" s="1" customFormat="1">
      <c r="A133" s="5">
        <v>212006</v>
      </c>
      <c r="B133" s="9" t="str">
        <v>（株）浦野設計 東京本社</v>
      </c>
      <c r="C133" s="9" t="s">
        <v>23</v>
      </c>
      <c r="D133" s="9" t="str">
        <v>1010062 東京都千代田区神田駿河台２－１－２０</v>
      </c>
    </row>
    <row r="134" spans="1:4" s="1" customFormat="1">
      <c r="A134" s="5">
        <v>213002</v>
      </c>
      <c r="B134" s="9" t="str">
        <v>（株）エープラニング</v>
      </c>
      <c r="C134" s="9" t="s">
        <v>101</v>
      </c>
      <c r="D134" s="9" t="str">
        <v>1670043 東京都杉並区上荻１－１５－１</v>
      </c>
    </row>
    <row r="135" spans="1:4" s="1" customFormat="1">
      <c r="A135" s="5">
        <v>213002</v>
      </c>
      <c r="B135" s="9" t="str">
        <v>（株）エープラニング</v>
      </c>
      <c r="C135" s="9" t="s">
        <v>161</v>
      </c>
      <c r="D135" s="9" t="str">
        <v>1670043 東京都杉並区上荻１－１５－１</v>
      </c>
    </row>
    <row r="136" spans="1:4" s="1" customFormat="1">
      <c r="A136" s="5">
        <v>213003</v>
      </c>
      <c r="B136" s="9" t="str">
        <v>（株）エイアンドティ建築研究所</v>
      </c>
      <c r="C136" s="9" t="s">
        <v>23</v>
      </c>
      <c r="D136" s="9" t="str">
        <v>1600022 東京都新宿区新宿１－３４－８</v>
      </c>
    </row>
    <row r="137" spans="1:4" s="1" customFormat="1">
      <c r="A137" s="5">
        <v>213004</v>
      </c>
      <c r="B137" s="9" t="str">
        <v>（株）エイテック 東日本支社</v>
      </c>
      <c r="C137" s="9" t="s">
        <v>101</v>
      </c>
      <c r="D137" s="9" t="str">
        <v>1510071 東京都渋谷区本町４－１２－７</v>
      </c>
    </row>
    <row r="138" spans="1:4" s="1" customFormat="1">
      <c r="A138" s="5">
        <v>213004</v>
      </c>
      <c r="B138" s="9" t="str">
        <v>（株）エイテック 東日本支社</v>
      </c>
      <c r="C138" s="9" t="s">
        <v>20</v>
      </c>
      <c r="D138" s="9" t="str">
        <v>1510071 東京都渋谷区本町４－１２－７</v>
      </c>
    </row>
    <row r="139" spans="1:4" s="1" customFormat="1">
      <c r="A139" s="5">
        <v>213004</v>
      </c>
      <c r="B139" s="9" t="str">
        <v>（株）エイテック 東日本支社</v>
      </c>
      <c r="C139" s="9" t="s">
        <v>161</v>
      </c>
      <c r="D139" s="9" t="str">
        <v>1510071 東京都渋谷区本町４－１２－７</v>
      </c>
    </row>
    <row r="140" spans="1:4" s="1" customFormat="1">
      <c r="A140" s="5">
        <v>213005</v>
      </c>
      <c r="B140" s="9" t="str">
        <v>（株）エイト日本技術開発 水戸事務所</v>
      </c>
      <c r="C140" s="9" t="s">
        <v>101</v>
      </c>
      <c r="D140" s="9" t="str">
        <v>3100805 茨城県水戸市中央２－８－８</v>
      </c>
    </row>
    <row r="141" spans="1:4" s="1" customFormat="1">
      <c r="A141" s="5">
        <v>213005</v>
      </c>
      <c r="B141" s="9" t="str">
        <v>（株）エイト日本技術開発 水戸事務所</v>
      </c>
      <c r="C141" s="9" t="s">
        <v>23</v>
      </c>
      <c r="D141" s="9" t="str">
        <v>3100805 茨城県水戸市中央２－８－８</v>
      </c>
    </row>
    <row r="142" spans="1:4" s="1" customFormat="1">
      <c r="A142" s="5">
        <v>213005</v>
      </c>
      <c r="B142" s="9" t="str">
        <v>（株）エイト日本技術開発 水戸事務所</v>
      </c>
      <c r="C142" s="9" t="s">
        <v>20</v>
      </c>
      <c r="D142" s="9" t="str">
        <v>3100805 茨城県水戸市中央２－８－８</v>
      </c>
    </row>
    <row r="143" spans="1:4" s="1" customFormat="1">
      <c r="A143" s="5">
        <v>213005</v>
      </c>
      <c r="B143" s="9" t="str">
        <v>（株）エイト日本技術開発 水戸事務所</v>
      </c>
      <c r="C143" s="9" t="s">
        <v>21</v>
      </c>
      <c r="D143" s="9" t="str">
        <v>3100805 茨城県水戸市中央２－８－８</v>
      </c>
    </row>
    <row r="144" spans="1:4" s="1" customFormat="1">
      <c r="A144" s="5">
        <v>213005</v>
      </c>
      <c r="B144" s="9" t="str">
        <v>（株）エイト日本技術開発 水戸事務所</v>
      </c>
      <c r="C144" s="9" t="s">
        <v>161</v>
      </c>
      <c r="D144" s="9" t="str">
        <v>3100805 茨城県水戸市中央２－８－８</v>
      </c>
    </row>
    <row r="145" spans="1:4" s="1" customFormat="1">
      <c r="A145" s="5">
        <v>213005</v>
      </c>
      <c r="B145" s="9" t="str">
        <v>（株）エイト日本技術開発 水戸事務所</v>
      </c>
      <c r="C145" s="9" t="s">
        <v>121</v>
      </c>
      <c r="D145" s="9" t="str">
        <v>3100805 茨城県水戸市中央２－８－８</v>
      </c>
    </row>
    <row r="146" spans="1:4" s="1" customFormat="1">
      <c r="A146" s="5">
        <v>213006</v>
      </c>
      <c r="B146" s="9" t="str">
        <v>（株）エイプラス・デザイン</v>
      </c>
      <c r="C146" s="9" t="s">
        <v>23</v>
      </c>
      <c r="D146" s="9" t="str">
        <v>3100015 茨城県水戸市宮町１－２－４　マイムビル６０４</v>
      </c>
    </row>
    <row r="147" spans="1:4" s="1" customFormat="1">
      <c r="A147" s="5">
        <v>213008</v>
      </c>
      <c r="B147" s="9" t="str">
        <v>（株）エイ・ワン建築事務所</v>
      </c>
      <c r="C147" s="9" t="s">
        <v>23</v>
      </c>
      <c r="D147" s="9" t="str">
        <v>3113505 茨城県行方市浜５６８－１</v>
      </c>
    </row>
    <row r="148" spans="1:4" s="1" customFormat="1">
      <c r="A148" s="5">
        <v>213009</v>
      </c>
      <c r="B148" s="9" t="str">
        <v>（株）エオネックス</v>
      </c>
      <c r="C148" s="9" t="s">
        <v>101</v>
      </c>
      <c r="D148" s="9" t="str">
        <v>9200209 石川県金沢市東蚊爪町１－１９－４</v>
      </c>
    </row>
    <row r="149" spans="1:4" s="1" customFormat="1">
      <c r="A149" s="5">
        <v>213009</v>
      </c>
      <c r="B149" s="9" t="str">
        <v>（株）エオネックス</v>
      </c>
      <c r="C149" s="9" t="s">
        <v>20</v>
      </c>
      <c r="D149" s="9" t="str">
        <v>9200209 石川県金沢市東蚊爪町１－１９－４</v>
      </c>
    </row>
    <row r="150" spans="1:4" s="1" customFormat="1">
      <c r="A150" s="5">
        <v>213009</v>
      </c>
      <c r="B150" s="9" t="str">
        <v>（株）エオネックス</v>
      </c>
      <c r="C150" s="9" t="s">
        <v>21</v>
      </c>
      <c r="D150" s="9" t="str">
        <v>9200209 石川県金沢市東蚊爪町１－１９－４</v>
      </c>
    </row>
    <row r="151" spans="1:4" s="1" customFormat="1">
      <c r="A151" s="5">
        <v>213009</v>
      </c>
      <c r="B151" s="9" t="str">
        <v>（株）エオネックス</v>
      </c>
      <c r="C151" s="9" t="s">
        <v>121</v>
      </c>
      <c r="D151" s="9" t="str">
        <v>9200209 石川県金沢市東蚊爪町１－１９－４</v>
      </c>
    </row>
    <row r="152" spans="1:4" s="1" customFormat="1">
      <c r="A152" s="5">
        <v>213011</v>
      </c>
      <c r="B152" s="9" t="str">
        <v>エス・テ－・コンサルタント（株） 茨城営業所</v>
      </c>
      <c r="C152" s="9" t="s">
        <v>101</v>
      </c>
      <c r="D152" s="9" t="str">
        <v>3020004 茨城県取手市取手２－１８－３０　ルックハイツ取手第２　５０４号</v>
      </c>
    </row>
    <row r="153" spans="1:4" s="1" customFormat="1">
      <c r="A153" s="5">
        <v>213011</v>
      </c>
      <c r="B153" s="9" t="str">
        <v>エス・テ－・コンサルタント（株） 茨城営業所</v>
      </c>
      <c r="C153" s="9" t="s">
        <v>20</v>
      </c>
      <c r="D153" s="9" t="str">
        <v>3020004 茨城県取手市取手２－１８－３０　ルックハイツ取手第２　５０４号</v>
      </c>
    </row>
    <row r="154" spans="1:4" s="1" customFormat="1">
      <c r="A154" s="5">
        <v>213013</v>
      </c>
      <c r="B154" s="9" t="str">
        <v>（有）エスティエス設計</v>
      </c>
      <c r="C154" s="9" t="s">
        <v>23</v>
      </c>
      <c r="D154" s="9" t="str">
        <v>3100026 茨城県水戸市泉町２－２－３０</v>
      </c>
    </row>
    <row r="155" spans="1:4" s="1" customFormat="1">
      <c r="A155" s="5">
        <v>213014</v>
      </c>
      <c r="B155" s="9" t="str">
        <v>（有）エス・ピー・キューブ</v>
      </c>
      <c r="C155" s="9" t="s">
        <v>23</v>
      </c>
      <c r="D155" s="9" t="str">
        <v>3113513 茨城県行方市手賀１２１</v>
      </c>
    </row>
    <row r="156" spans="1:4" s="1" customFormat="1">
      <c r="A156" s="5">
        <v>213015</v>
      </c>
      <c r="B156" s="9" t="str">
        <v>（有）枝川建築設計事務所</v>
      </c>
      <c r="C156" s="9" t="s">
        <v>23</v>
      </c>
      <c r="D156" s="9" t="str">
        <v>3000061 茨城県土浦市並木４－１－３６</v>
      </c>
    </row>
    <row r="157" spans="1:4" s="1" customFormat="1">
      <c r="A157" s="5">
        <v>213016</v>
      </c>
      <c r="B157" s="9" t="str">
        <v>エヌエス環境（株） 茨城営業所</v>
      </c>
      <c r="C157" s="9" t="s">
        <v>101</v>
      </c>
      <c r="D157" s="9" t="str">
        <v>3210982 茨城県つくば市御幸が丘４３</v>
      </c>
    </row>
    <row r="158" spans="1:4" s="1" customFormat="1">
      <c r="A158" s="5">
        <v>213016</v>
      </c>
      <c r="B158" s="9" t="str">
        <v>エヌエス環境（株） 茨城営業所</v>
      </c>
      <c r="C158" s="9" t="s">
        <v>20</v>
      </c>
      <c r="D158" s="9" t="str">
        <v>3210982 茨城県つくば市御幸が丘４３</v>
      </c>
    </row>
    <row r="159" spans="1:4" s="1" customFormat="1">
      <c r="A159" s="5">
        <v>213016</v>
      </c>
      <c r="B159" s="9" t="str">
        <v>エヌエス環境（株） 茨城営業所</v>
      </c>
      <c r="C159" s="9" t="s">
        <v>21</v>
      </c>
      <c r="D159" s="9" t="str">
        <v>3210982 茨城県つくば市御幸が丘４３</v>
      </c>
    </row>
    <row r="160" spans="1:4" s="1" customFormat="1">
      <c r="A160" s="5">
        <v>213016</v>
      </c>
      <c r="B160" s="9" t="str">
        <v>エヌエス環境（株） 茨城営業所</v>
      </c>
      <c r="C160" s="9" t="s">
        <v>121</v>
      </c>
      <c r="D160" s="9" t="str">
        <v>3210982 茨城県つくば市御幸が丘４３</v>
      </c>
    </row>
    <row r="161" spans="1:4" s="1" customFormat="1">
      <c r="A161" s="5">
        <v>214003</v>
      </c>
      <c r="B161" s="9" t="str">
        <v>（株）オウギ工設</v>
      </c>
      <c r="C161" s="9" t="s">
        <v>101</v>
      </c>
      <c r="D161" s="9" t="str">
        <v>3710007 群馬県前橋市上泉町２６８</v>
      </c>
    </row>
    <row r="162" spans="1:4" s="1" customFormat="1">
      <c r="A162" s="5">
        <v>214003</v>
      </c>
      <c r="B162" s="9" t="str">
        <v>（株）オウギ工設</v>
      </c>
      <c r="C162" s="9" t="s">
        <v>20</v>
      </c>
      <c r="D162" s="9" t="str">
        <v>3710007 群馬県前橋市上泉町２６８</v>
      </c>
    </row>
    <row r="163" spans="1:4" s="1" customFormat="1">
      <c r="A163" s="5">
        <v>214003</v>
      </c>
      <c r="B163" s="9" t="str">
        <v>（株）オウギ工設</v>
      </c>
      <c r="C163" s="9" t="s">
        <v>21</v>
      </c>
      <c r="D163" s="9" t="str">
        <v>3710007 群馬県前橋市上泉町２６８</v>
      </c>
    </row>
    <row r="164" spans="1:4" s="1" customFormat="1">
      <c r="A164" s="5">
        <v>214003</v>
      </c>
      <c r="B164" s="9" t="str">
        <v>（株）オウギ工設</v>
      </c>
      <c r="C164" s="9" t="s">
        <v>161</v>
      </c>
      <c r="D164" s="9" t="str">
        <v>3710007 群馬県前橋市上泉町２６８</v>
      </c>
    </row>
    <row r="165" spans="1:4" s="1" customFormat="1">
      <c r="A165" s="5">
        <v>214005</v>
      </c>
      <c r="B165" s="9" t="str">
        <v>応用地質（株） 茨城営業所</v>
      </c>
      <c r="C165" s="9" t="s">
        <v>101</v>
      </c>
      <c r="D165" s="9" t="str">
        <v>3050841 茨城県つくば市御幸が丘４３</v>
      </c>
    </row>
    <row r="166" spans="1:4" s="1" customFormat="1">
      <c r="A166" s="5">
        <v>214005</v>
      </c>
      <c r="B166" s="9" t="str">
        <v>応用地質（株） 茨城営業所</v>
      </c>
      <c r="C166" s="9" t="s">
        <v>20</v>
      </c>
      <c r="D166" s="9" t="str">
        <v>3050841 茨城県つくば市御幸が丘４３</v>
      </c>
    </row>
    <row r="167" spans="1:4" s="1" customFormat="1">
      <c r="A167" s="5">
        <v>214005</v>
      </c>
      <c r="B167" s="9" t="str">
        <v>応用地質（株） 茨城営業所</v>
      </c>
      <c r="C167" s="9" t="s">
        <v>21</v>
      </c>
      <c r="D167" s="9" t="str">
        <v>3050841 茨城県つくば市御幸が丘４３</v>
      </c>
    </row>
    <row r="168" spans="1:4" s="1" customFormat="1">
      <c r="A168" s="5">
        <v>214005</v>
      </c>
      <c r="B168" s="9" t="str">
        <v>応用地質（株） 茨城営業所</v>
      </c>
      <c r="C168" s="9" t="s">
        <v>121</v>
      </c>
      <c r="D168" s="9" t="str">
        <v>3050841 茨城県つくば市御幸が丘４３</v>
      </c>
    </row>
    <row r="169" spans="1:4" s="1" customFormat="1">
      <c r="A169" s="5">
        <v>214006</v>
      </c>
      <c r="B169" s="9" t="str">
        <v>（株）大宇根建築設計事務所</v>
      </c>
      <c r="C169" s="9" t="s">
        <v>23</v>
      </c>
      <c r="D169" s="9" t="str">
        <v>1940022 東京都町田市森野１－３３－１８　幹ビル</v>
      </c>
    </row>
    <row r="170" spans="1:4" s="1" customFormat="1">
      <c r="A170" s="5">
        <v>214007</v>
      </c>
      <c r="B170" s="9" t="str">
        <v>大月不動産鑑定</v>
      </c>
      <c r="C170" s="9" t="s">
        <v>161</v>
      </c>
      <c r="D170" s="9" t="str">
        <v>3100063 茨城県水戸市五軒町１－４－１９　茨城県酒造会館</v>
      </c>
    </row>
    <row r="171" spans="1:4" s="1" customFormat="1">
      <c r="A171" s="5">
        <v>214007</v>
      </c>
      <c r="B171" s="9" t="str">
        <v>大月不動産鑑定</v>
      </c>
      <c r="C171" s="9" t="s">
        <v>196</v>
      </c>
      <c r="D171" s="9" t="str">
        <v>3100063 茨城県水戸市五軒町１－４－１９　茨城県酒造会館</v>
      </c>
    </row>
    <row r="172" spans="1:4" s="1" customFormat="1">
      <c r="A172" s="5">
        <v>214009</v>
      </c>
      <c r="B172" s="9" t="str">
        <v>（株）大貫測量設計</v>
      </c>
      <c r="C172" s="9" t="s">
        <v>101</v>
      </c>
      <c r="D172" s="9" t="str">
        <v>3113107 茨城県茨城町小鶴１１５－１</v>
      </c>
    </row>
    <row r="173" spans="1:4" s="1" customFormat="1">
      <c r="A173" s="5">
        <v>214009</v>
      </c>
      <c r="B173" s="9" t="str">
        <v>（株）大貫測量設計</v>
      </c>
      <c r="C173" s="9" t="s">
        <v>20</v>
      </c>
      <c r="D173" s="9" t="str">
        <v>3113107 茨城県茨城町小鶴１１５－１</v>
      </c>
    </row>
    <row r="174" spans="1:4" s="1" customFormat="1">
      <c r="A174" s="5">
        <v>214009</v>
      </c>
      <c r="B174" s="9" t="str">
        <v>（株）大貫測量設計</v>
      </c>
      <c r="C174" s="9" t="s">
        <v>21</v>
      </c>
      <c r="D174" s="9" t="str">
        <v>3113107 茨城県茨城町小鶴１１５－１</v>
      </c>
    </row>
    <row r="175" spans="1:4" s="1" customFormat="1">
      <c r="A175" s="5">
        <v>214009</v>
      </c>
      <c r="B175" s="9" t="str">
        <v>（株）大貫測量設計</v>
      </c>
      <c r="C175" s="9" t="s">
        <v>161</v>
      </c>
      <c r="D175" s="9" t="str">
        <v>3113107 茨城県茨城町小鶴１１５－１</v>
      </c>
    </row>
    <row r="176" spans="1:4" s="1" customFormat="1">
      <c r="A176" s="5">
        <v>214009</v>
      </c>
      <c r="B176" s="9" t="str">
        <v>（株）大貫測量設計</v>
      </c>
      <c r="C176" s="9" t="s">
        <v>191</v>
      </c>
      <c r="D176" s="9" t="str">
        <v>3113107 茨城県茨城町小鶴１１５－１</v>
      </c>
    </row>
    <row r="177" spans="1:4" s="1" customFormat="1">
      <c r="A177" s="5">
        <v>214010</v>
      </c>
      <c r="B177" s="9" t="str">
        <v>（有）大野建築設計事務所</v>
      </c>
      <c r="C177" s="9" t="s">
        <v>23</v>
      </c>
      <c r="D177" s="9" t="str">
        <v>3000815 茨城県土浦市中高津３－１１－２</v>
      </c>
    </row>
    <row r="178" spans="1:4" s="1" customFormat="1">
      <c r="A178" s="5">
        <v>214012</v>
      </c>
      <c r="B178" s="9" t="str">
        <v>（株）オオバ 茨城営業所</v>
      </c>
      <c r="C178" s="9" t="s">
        <v>101</v>
      </c>
      <c r="D178" s="9" t="str">
        <v>3100011 茨城県水戸市三の丸１－４－７３</v>
      </c>
    </row>
    <row r="179" spans="1:4" s="1" customFormat="1">
      <c r="A179" s="5">
        <v>214012</v>
      </c>
      <c r="B179" s="9" t="str">
        <v>（株）オオバ 茨城営業所</v>
      </c>
      <c r="C179" s="9" t="s">
        <v>23</v>
      </c>
      <c r="D179" s="9" t="str">
        <v>3100011 茨城県水戸市三の丸１－４－７３</v>
      </c>
    </row>
    <row r="180" spans="1:4" s="1" customFormat="1">
      <c r="A180" s="5">
        <v>214012</v>
      </c>
      <c r="B180" s="9" t="str">
        <v>（株）オオバ 茨城営業所</v>
      </c>
      <c r="C180" s="9" t="s">
        <v>20</v>
      </c>
      <c r="D180" s="9" t="str">
        <v>3100011 茨城県水戸市三の丸１－４－７３</v>
      </c>
    </row>
    <row r="181" spans="1:4" s="1" customFormat="1">
      <c r="A181" s="5">
        <v>214012</v>
      </c>
      <c r="B181" s="9" t="str">
        <v>（株）オオバ 茨城営業所</v>
      </c>
      <c r="C181" s="9" t="s">
        <v>21</v>
      </c>
      <c r="D181" s="9" t="str">
        <v>3100011 茨城県水戸市三の丸１－４－７３</v>
      </c>
    </row>
    <row r="182" spans="1:4" s="1" customFormat="1">
      <c r="A182" s="5">
        <v>214012</v>
      </c>
      <c r="B182" s="9" t="str">
        <v>（株）オオバ 茨城営業所</v>
      </c>
      <c r="C182" s="9" t="s">
        <v>161</v>
      </c>
      <c r="D182" s="9" t="str">
        <v>3100011 茨城県水戸市三の丸１－４－７３</v>
      </c>
    </row>
    <row r="183" spans="1:4" s="1" customFormat="1">
      <c r="A183" s="5">
        <v>214012</v>
      </c>
      <c r="B183" s="9" t="str">
        <v>（株）オオバ 茨城営業所</v>
      </c>
      <c r="C183" s="9" t="s">
        <v>121</v>
      </c>
      <c r="D183" s="9" t="str">
        <v>3100011 茨城県水戸市三の丸１－４－７３</v>
      </c>
    </row>
    <row r="184" spans="1:4" s="1" customFormat="1">
      <c r="A184" s="5">
        <v>214013</v>
      </c>
      <c r="B184" s="9" t="str">
        <v>（株）大宮測研</v>
      </c>
      <c r="C184" s="9" t="s">
        <v>101</v>
      </c>
      <c r="D184" s="9" t="str">
        <v>3192131 茨城県常陸大宮市下村田６７７</v>
      </c>
    </row>
    <row r="185" spans="1:4" s="1" customFormat="1">
      <c r="A185" s="5">
        <v>214013</v>
      </c>
      <c r="B185" s="9" t="str">
        <v>（株）大宮測研</v>
      </c>
      <c r="C185" s="9" t="s">
        <v>20</v>
      </c>
      <c r="D185" s="9" t="str">
        <v>3192131 茨城県常陸大宮市下村田６７７</v>
      </c>
    </row>
    <row r="186" spans="1:4" s="1" customFormat="1">
      <c r="A186" s="5">
        <v>214013</v>
      </c>
      <c r="B186" s="9" t="str">
        <v>（株）大宮測研</v>
      </c>
      <c r="C186" s="9" t="s">
        <v>21</v>
      </c>
      <c r="D186" s="9" t="str">
        <v>3192131 茨城県常陸大宮市下村田６７７</v>
      </c>
    </row>
    <row r="187" spans="1:4" s="1" customFormat="1">
      <c r="A187" s="5">
        <v>214013</v>
      </c>
      <c r="B187" s="9" t="str">
        <v>（株）大宮測研</v>
      </c>
      <c r="C187" s="9" t="s">
        <v>161</v>
      </c>
      <c r="D187" s="9" t="str">
        <v>3192131 茨城県常陸大宮市下村田６７７</v>
      </c>
    </row>
    <row r="188" spans="1:4" s="1" customFormat="1">
      <c r="A188" s="5">
        <v>214014</v>
      </c>
      <c r="B188" s="9" t="str">
        <v>（株）大森一級建築士事務所</v>
      </c>
      <c r="C188" s="9" t="s">
        <v>23</v>
      </c>
      <c r="D188" s="9" t="str">
        <v>3230028 栃木県小山市若木町１－２３－４</v>
      </c>
    </row>
    <row r="189" spans="1:4" s="1" customFormat="1">
      <c r="A189" s="5">
        <v>214015</v>
      </c>
      <c r="B189" s="9" t="str">
        <v>（株）大山都市建築設計</v>
      </c>
      <c r="C189" s="9" t="s">
        <v>23</v>
      </c>
      <c r="D189" s="9" t="str">
        <v>3091106 茨城県筑西市新治１９９６－５６</v>
      </c>
    </row>
    <row r="190" spans="1:4" s="1" customFormat="1">
      <c r="A190" s="5">
        <v>214017</v>
      </c>
      <c r="B190" s="9" t="str">
        <v>（株）岡田新一設計事務所</v>
      </c>
      <c r="C190" s="9" t="s">
        <v>23</v>
      </c>
      <c r="D190" s="9" t="str">
        <v>1120003 東京都文京区春日１－１０－１</v>
      </c>
    </row>
    <row r="191" spans="1:4" s="1" customFormat="1">
      <c r="A191" s="5">
        <v>214018</v>
      </c>
      <c r="B191" s="9" t="str">
        <v>（株）岡野建築設計事務所</v>
      </c>
      <c r="C191" s="9" t="s">
        <v>23</v>
      </c>
      <c r="D191" s="9" t="str">
        <v>3050023 茨城県つくば市上ノ室２０２６－１</v>
      </c>
    </row>
    <row r="192" spans="1:4" s="1" customFormat="1">
      <c r="A192" s="5">
        <v>214019</v>
      </c>
      <c r="B192" s="9" t="str">
        <v>（株）岡村地質</v>
      </c>
      <c r="C192" s="9" t="s">
        <v>21</v>
      </c>
      <c r="D192" s="9" t="str">
        <v>3150035 茨城県石岡市南台３－１－１１</v>
      </c>
    </row>
    <row r="193" spans="1:4" s="1" customFormat="1">
      <c r="A193" s="5">
        <v>214021</v>
      </c>
      <c r="B193" s="9" t="str">
        <v>（有）荻建築設計事務所</v>
      </c>
      <c r="C193" s="9" t="s">
        <v>23</v>
      </c>
      <c r="D193" s="9" t="str">
        <v>3100841 茨城県水戸市酒門町４２７０－２</v>
      </c>
    </row>
    <row r="194" spans="1:4" s="1" customFormat="1">
      <c r="A194" s="5">
        <v>214023</v>
      </c>
      <c r="B194" s="9" t="str">
        <v>（株）奥野設計</v>
      </c>
      <c r="C194" s="9" t="s">
        <v>23</v>
      </c>
      <c r="D194" s="9" t="str">
        <v>2310023 神奈川県横浜市中区山下町２５－１５</v>
      </c>
    </row>
    <row r="195" spans="1:4" s="1" customFormat="1">
      <c r="A195" s="5">
        <v>214025</v>
      </c>
      <c r="B195" s="9" t="str">
        <v>（株）オリエンタルコンサルタンツ 茨城事務所</v>
      </c>
      <c r="C195" s="9" t="s">
        <v>101</v>
      </c>
      <c r="D195" s="9" t="str">
        <v>3050032 茨城県つくば市竹園２－１０－８</v>
      </c>
    </row>
    <row r="196" spans="1:4" s="1" customFormat="1">
      <c r="A196" s="5">
        <v>214025</v>
      </c>
      <c r="B196" s="9" t="str">
        <v>（株）オリエンタルコンサルタンツ 茨城事務所</v>
      </c>
      <c r="C196" s="9" t="s">
        <v>23</v>
      </c>
      <c r="D196" s="9" t="str">
        <v>3050032 茨城県つくば市竹園２－１０－８</v>
      </c>
    </row>
    <row r="197" spans="1:4" s="1" customFormat="1">
      <c r="A197" s="5">
        <v>214025</v>
      </c>
      <c r="B197" s="9" t="str">
        <v>（株）オリエンタルコンサルタンツ 茨城事務所</v>
      </c>
      <c r="C197" s="9" t="s">
        <v>20</v>
      </c>
      <c r="D197" s="9" t="str">
        <v>3050032 茨城県つくば市竹園２－１０－８</v>
      </c>
    </row>
    <row r="198" spans="1:4" s="1" customFormat="1">
      <c r="A198" s="5">
        <v>214025</v>
      </c>
      <c r="B198" s="9" t="str">
        <v>（株）オリエンタルコンサルタンツ 茨城事務所</v>
      </c>
      <c r="C198" s="9" t="s">
        <v>21</v>
      </c>
      <c r="D198" s="9" t="str">
        <v>3050032 茨城県つくば市竹園２－１０－８</v>
      </c>
    </row>
    <row r="199" spans="1:4" s="1" customFormat="1">
      <c r="A199" s="5">
        <v>214025</v>
      </c>
      <c r="B199" s="9" t="str">
        <v>（株）オリエンタルコンサルタンツ 茨城事務所</v>
      </c>
      <c r="C199" s="9" t="s">
        <v>121</v>
      </c>
      <c r="D199" s="9" t="str">
        <v>3050032 茨城県つくば市竹園２－１０－８</v>
      </c>
    </row>
    <row r="200" spans="1:4" s="1" customFormat="1">
      <c r="A200" s="5">
        <v>214026</v>
      </c>
      <c r="B200" s="9" t="str">
        <v>オリジナル設計（株） 茨城営業所</v>
      </c>
      <c r="C200" s="9" t="s">
        <v>101</v>
      </c>
      <c r="D200" s="9" t="str">
        <v>3100803 茨城県水戸市城南１－２－１０</v>
      </c>
    </row>
    <row r="201" spans="1:4" s="1" customFormat="1">
      <c r="A201" s="5">
        <v>214026</v>
      </c>
      <c r="B201" s="9" t="str">
        <v>オリジナル設計（株） 茨城営業所</v>
      </c>
      <c r="C201" s="9" t="s">
        <v>23</v>
      </c>
      <c r="D201" s="9" t="str">
        <v>3100803 茨城県水戸市城南１－２－１０</v>
      </c>
    </row>
    <row r="202" spans="1:4" s="1" customFormat="1">
      <c r="A202" s="5">
        <v>214026</v>
      </c>
      <c r="B202" s="9" t="str">
        <v>オリジナル設計（株） 茨城営業所</v>
      </c>
      <c r="C202" s="9" t="s">
        <v>20</v>
      </c>
      <c r="D202" s="9" t="str">
        <v>3100803 茨城県水戸市城南１－２－１０</v>
      </c>
    </row>
    <row r="203" spans="1:4" s="1" customFormat="1">
      <c r="A203" s="5">
        <v>214026</v>
      </c>
      <c r="B203" s="9" t="str">
        <v>オリジナル設計（株） 茨城営業所</v>
      </c>
      <c r="C203" s="9" t="s">
        <v>21</v>
      </c>
      <c r="D203" s="9" t="str">
        <v>3100803 茨城県水戸市城南１－２－１０</v>
      </c>
    </row>
    <row r="204" spans="1:4" s="1" customFormat="1">
      <c r="A204" s="5">
        <v>215003</v>
      </c>
      <c r="B204" s="9" t="str">
        <v>（株）開発計画研究所 笠間営業所</v>
      </c>
      <c r="C204" s="9" t="s">
        <v>101</v>
      </c>
      <c r="D204" s="9" t="str">
        <v>3091604 茨城県笠間市大渕７４０</v>
      </c>
    </row>
    <row r="205" spans="1:4" s="1" customFormat="1">
      <c r="A205" s="5">
        <v>215003</v>
      </c>
      <c r="B205" s="9" t="str">
        <v>（株）開発計画研究所 笠間営業所</v>
      </c>
      <c r="C205" s="9" t="s">
        <v>23</v>
      </c>
      <c r="D205" s="9" t="str">
        <v>3091604 茨城県笠間市大渕７４０</v>
      </c>
    </row>
    <row r="206" spans="1:4" s="1" customFormat="1">
      <c r="A206" s="5">
        <v>215003</v>
      </c>
      <c r="B206" s="9" t="str">
        <v>（株）開発計画研究所 笠間営業所</v>
      </c>
      <c r="C206" s="9" t="s">
        <v>20</v>
      </c>
      <c r="D206" s="9" t="str">
        <v>3091604 茨城県笠間市大渕７４０</v>
      </c>
    </row>
    <row r="207" spans="1:4" s="1" customFormat="1">
      <c r="A207" s="5">
        <v>215003</v>
      </c>
      <c r="B207" s="9" t="str">
        <v>（株）開発計画研究所 笠間営業所</v>
      </c>
      <c r="C207" s="9" t="s">
        <v>21</v>
      </c>
      <c r="D207" s="9" t="str">
        <v>3091604 茨城県笠間市大渕７４０</v>
      </c>
    </row>
    <row r="208" spans="1:4" s="1" customFormat="1">
      <c r="A208" s="5">
        <v>215003</v>
      </c>
      <c r="B208" s="9" t="str">
        <v>（株）開発計画研究所 笠間営業所</v>
      </c>
      <c r="C208" s="9" t="s">
        <v>161</v>
      </c>
      <c r="D208" s="9" t="str">
        <v>3091604 茨城県笠間市大渕７４０</v>
      </c>
    </row>
    <row r="209" spans="1:4" s="1" customFormat="1">
      <c r="A209" s="5">
        <v>215004</v>
      </c>
      <c r="B209" s="9" t="str">
        <v>開発虎ノ門コンサルタント（株） 茨城事務所</v>
      </c>
      <c r="C209" s="9" t="s">
        <v>101</v>
      </c>
      <c r="D209" s="9" t="str">
        <v>3100804 茨城県水戸市白梅１－９－５</v>
      </c>
    </row>
    <row r="210" spans="1:4" s="1" customFormat="1">
      <c r="A210" s="5">
        <v>215004</v>
      </c>
      <c r="B210" s="9" t="str">
        <v>開発虎ノ門コンサルタント（株） 茨城事務所</v>
      </c>
      <c r="C210" s="9" t="s">
        <v>20</v>
      </c>
      <c r="D210" s="9" t="str">
        <v>3100804 茨城県水戸市白梅１－９－５</v>
      </c>
    </row>
    <row r="211" spans="1:4" s="1" customFormat="1">
      <c r="A211" s="5">
        <v>215004</v>
      </c>
      <c r="B211" s="9" t="str">
        <v>開発虎ノ門コンサルタント（株） 茨城事務所</v>
      </c>
      <c r="C211" s="9" t="s">
        <v>21</v>
      </c>
      <c r="D211" s="9" t="str">
        <v>3100804 茨城県水戸市白梅１－９－５</v>
      </c>
    </row>
    <row r="212" spans="1:4" s="1" customFormat="1">
      <c r="A212" s="5">
        <v>215008</v>
      </c>
      <c r="B212" s="9" t="str">
        <v>（株）かつら設計 笠間営業所</v>
      </c>
      <c r="C212" s="9" t="s">
        <v>101</v>
      </c>
      <c r="D212" s="9" t="str">
        <v>3091715 茨城県笠間市湯崎字東原１２３７－１６４</v>
      </c>
    </row>
    <row r="213" spans="1:4" s="1" customFormat="1">
      <c r="A213" s="5">
        <v>215008</v>
      </c>
      <c r="B213" s="9" t="str">
        <v>（株）かつら設計 笠間営業所</v>
      </c>
      <c r="C213" s="9" t="s">
        <v>23</v>
      </c>
      <c r="D213" s="9" t="str">
        <v>3091715 茨城県笠間市湯崎字東原１２３７－１６４</v>
      </c>
    </row>
    <row r="214" spans="1:4" s="1" customFormat="1">
      <c r="A214" s="5">
        <v>215008</v>
      </c>
      <c r="B214" s="9" t="str">
        <v>（株）かつら設計 笠間営業所</v>
      </c>
      <c r="C214" s="9" t="s">
        <v>20</v>
      </c>
      <c r="D214" s="9" t="str">
        <v>3091715 茨城県笠間市湯崎字東原１２３７－１６４</v>
      </c>
    </row>
    <row r="215" spans="1:4" s="1" customFormat="1">
      <c r="A215" s="5">
        <v>215008</v>
      </c>
      <c r="B215" s="9" t="str">
        <v>（株）かつら設計 笠間営業所</v>
      </c>
      <c r="C215" s="9" t="s">
        <v>21</v>
      </c>
      <c r="D215" s="9" t="str">
        <v>3091715 茨城県笠間市湯崎字東原１２３７－１６４</v>
      </c>
    </row>
    <row r="216" spans="1:4" s="1" customFormat="1">
      <c r="A216" s="5">
        <v>215008</v>
      </c>
      <c r="B216" s="9" t="str">
        <v>（株）かつら設計 笠間営業所</v>
      </c>
      <c r="C216" s="9" t="s">
        <v>161</v>
      </c>
      <c r="D216" s="9" t="str">
        <v>3091715 茨城県笠間市湯崎字東原１２３７－１６４</v>
      </c>
    </row>
    <row r="217" spans="1:4" s="1" customFormat="1">
      <c r="A217" s="5">
        <v>215009</v>
      </c>
      <c r="B217" s="9" t="str">
        <v>（株）桂設計 茨城事務所</v>
      </c>
      <c r="C217" s="9" t="s">
        <v>23</v>
      </c>
      <c r="D217" s="9" t="str">
        <v>3100836 茨城県水戸市元吉田町７５６－２－２</v>
      </c>
    </row>
    <row r="218" spans="1:4" s="1" customFormat="1">
      <c r="A218" s="5">
        <v>215010</v>
      </c>
      <c r="B218" s="9" t="str">
        <v>（株）金田設計事務所</v>
      </c>
      <c r="C218" s="9" t="s">
        <v>23</v>
      </c>
      <c r="D218" s="9" t="str">
        <v>3080843 茨城県筑西市野殿１４６３</v>
      </c>
    </row>
    <row r="219" spans="1:4" s="1" customFormat="1">
      <c r="A219" s="5">
        <v>215010</v>
      </c>
      <c r="B219" s="9" t="str">
        <v>（株）金田設計事務所</v>
      </c>
      <c r="C219" s="9" t="s">
        <v>20</v>
      </c>
      <c r="D219" s="9" t="str">
        <v>3080843 茨城県筑西市野殿１４６３</v>
      </c>
    </row>
    <row r="220" spans="1:4" s="1" customFormat="1">
      <c r="A220" s="5">
        <v>215011</v>
      </c>
      <c r="B220" s="9" t="str">
        <v>兼原測量設計（株）</v>
      </c>
      <c r="C220" s="9" t="s">
        <v>101</v>
      </c>
      <c r="D220" s="9" t="str">
        <v>3112425 茨城県潮来市あやめ２－１９－３</v>
      </c>
    </row>
    <row r="221" spans="1:4" s="1" customFormat="1">
      <c r="A221" s="5">
        <v>215011</v>
      </c>
      <c r="B221" s="9" t="str">
        <v>兼原測量設計（株）</v>
      </c>
      <c r="C221" s="9" t="s">
        <v>20</v>
      </c>
      <c r="D221" s="9" t="str">
        <v>3112425 茨城県潮来市あやめ２－１９－３</v>
      </c>
    </row>
    <row r="222" spans="1:4" s="1" customFormat="1">
      <c r="A222" s="5">
        <v>215011</v>
      </c>
      <c r="B222" s="9" t="str">
        <v>兼原測量設計（株）</v>
      </c>
      <c r="C222" s="9" t="s">
        <v>21</v>
      </c>
      <c r="D222" s="9" t="str">
        <v>3112425 茨城県潮来市あやめ２－１９－３</v>
      </c>
    </row>
    <row r="223" spans="1:4" s="1" customFormat="1">
      <c r="A223" s="5">
        <v>215011</v>
      </c>
      <c r="B223" s="9" t="str">
        <v>兼原測量設計（株）</v>
      </c>
      <c r="C223" s="9" t="s">
        <v>161</v>
      </c>
      <c r="D223" s="9" t="str">
        <v>3112425 茨城県潮来市あやめ２－１９－３</v>
      </c>
    </row>
    <row r="224" spans="1:4" s="1" customFormat="1">
      <c r="A224" s="5">
        <v>215013</v>
      </c>
      <c r="B224" s="9" t="str">
        <v>（株）オリンピアコンサルタント 茨城営業所</v>
      </c>
      <c r="C224" s="9" t="s">
        <v>101</v>
      </c>
      <c r="D224" s="9" t="str">
        <v>3114163 茨城県水戸市加倉井町１３７５－７</v>
      </c>
    </row>
    <row r="225" spans="1:4" s="1" customFormat="1">
      <c r="A225" s="5">
        <v>215013</v>
      </c>
      <c r="B225" s="9" t="str">
        <v>（株）オリンピアコンサルタント 茨城営業所</v>
      </c>
      <c r="C225" s="9" t="s">
        <v>20</v>
      </c>
      <c r="D225" s="9" t="str">
        <v>3114163 茨城県水戸市加倉井町１３７５－７</v>
      </c>
    </row>
    <row r="226" spans="1:4" s="1" customFormat="1">
      <c r="A226" s="5">
        <v>215014</v>
      </c>
      <c r="B226" s="9" t="str">
        <v>（株）鎌田建築アトリエ</v>
      </c>
      <c r="C226" s="9" t="s">
        <v>23</v>
      </c>
      <c r="D226" s="9" t="str">
        <v>3100851 茨城県水戸市千波町９３１－３</v>
      </c>
    </row>
    <row r="227" spans="1:4" s="1" customFormat="1">
      <c r="A227" s="5">
        <v>215015</v>
      </c>
      <c r="B227" s="9" t="str">
        <v>軽部建築設計事務所</v>
      </c>
      <c r="C227" s="9" t="s">
        <v>23</v>
      </c>
      <c r="D227" s="9" t="str">
        <v>3040061 茨城県下妻市下妻丙４７</v>
      </c>
    </row>
    <row r="228" spans="1:4" s="1" customFormat="1">
      <c r="A228" s="5">
        <v>215017</v>
      </c>
      <c r="B228" s="9" t="str">
        <v>川崎地質（株） 水戸事務所</v>
      </c>
      <c r="C228" s="9" t="s">
        <v>101</v>
      </c>
      <c r="D228" s="9" t="str">
        <v>3100041 茨城県水戸市上水戸３－７－３１</v>
      </c>
    </row>
    <row r="229" spans="1:4" s="1" customFormat="1">
      <c r="A229" s="5">
        <v>215017</v>
      </c>
      <c r="B229" s="9" t="str">
        <v>川崎地質（株） 水戸事務所</v>
      </c>
      <c r="C229" s="9" t="s">
        <v>20</v>
      </c>
      <c r="D229" s="9" t="str">
        <v>3100041 茨城県水戸市上水戸３－７－３１</v>
      </c>
    </row>
    <row r="230" spans="1:4" s="1" customFormat="1">
      <c r="A230" s="5">
        <v>215017</v>
      </c>
      <c r="B230" s="9" t="str">
        <v>川崎地質（株） 水戸事務所</v>
      </c>
      <c r="C230" s="9" t="s">
        <v>21</v>
      </c>
      <c r="D230" s="9" t="str">
        <v>3100041 茨城県水戸市上水戸３－７－３１</v>
      </c>
    </row>
    <row r="231" spans="1:4" s="1" customFormat="1">
      <c r="A231" s="5">
        <v>215018</v>
      </c>
      <c r="B231" s="9" t="str">
        <v>（株）川又感光社</v>
      </c>
      <c r="C231" s="9" t="s">
        <v>101</v>
      </c>
      <c r="D231" s="9" t="str">
        <v xml:space="preserve">3100063 茨城県水戸市五軒町１－５－４８ </v>
      </c>
    </row>
    <row r="232" spans="1:4" s="1" customFormat="1">
      <c r="A232" s="5">
        <v>215018</v>
      </c>
      <c r="B232" s="9" t="str">
        <v>（株）川又感光社</v>
      </c>
      <c r="C232" s="9" t="s">
        <v>20</v>
      </c>
      <c r="D232" s="9" t="str">
        <v xml:space="preserve">3100063 茨城県水戸市五軒町１－５－４８ </v>
      </c>
    </row>
    <row r="233" spans="1:4" s="1" customFormat="1">
      <c r="A233" s="5">
        <v>215019</v>
      </c>
      <c r="B233" s="9" t="str">
        <v>（株）環境技研コンサルタント 茨城支店</v>
      </c>
      <c r="C233" s="9" t="s">
        <v>101</v>
      </c>
      <c r="D233" s="9" t="str">
        <v>3100836 茨城県水戸市元吉田町３３２－４</v>
      </c>
    </row>
    <row r="234" spans="1:4" s="1" customFormat="1">
      <c r="A234" s="5">
        <v>215019</v>
      </c>
      <c r="B234" s="9" t="str">
        <v>（株）環境技研コンサルタント 茨城支店</v>
      </c>
      <c r="C234" s="9" t="s">
        <v>23</v>
      </c>
      <c r="D234" s="9" t="str">
        <v>3100836 茨城県水戸市元吉田町３３２－４</v>
      </c>
    </row>
    <row r="235" spans="1:4" s="1" customFormat="1">
      <c r="A235" s="5">
        <v>215019</v>
      </c>
      <c r="B235" s="9" t="str">
        <v>（株）環境技研コンサルタント 茨城支店</v>
      </c>
      <c r="C235" s="9" t="s">
        <v>20</v>
      </c>
      <c r="D235" s="9" t="str">
        <v>3100836 茨城県水戸市元吉田町３３２－４</v>
      </c>
    </row>
    <row r="236" spans="1:4" s="1" customFormat="1">
      <c r="A236" s="5">
        <v>215019</v>
      </c>
      <c r="B236" s="9" t="str">
        <v>（株）環境技研コンサルタント 茨城支店</v>
      </c>
      <c r="C236" s="9" t="s">
        <v>21</v>
      </c>
      <c r="D236" s="9" t="str">
        <v>3100836 茨城県水戸市元吉田町３３２－４</v>
      </c>
    </row>
    <row r="237" spans="1:4" s="1" customFormat="1">
      <c r="A237" s="5">
        <v>215020</v>
      </c>
      <c r="B237" s="9" t="str">
        <v>（株）環境技術研究所 茨城営業所</v>
      </c>
      <c r="C237" s="9" t="s">
        <v>23</v>
      </c>
      <c r="D237" s="9" t="str">
        <v>3001206 茨城県牛久市ひたち野西４－１７－２１</v>
      </c>
    </row>
    <row r="238" spans="1:4" s="1" customFormat="1">
      <c r="A238" s="5">
        <v>215020</v>
      </c>
      <c r="B238" s="9" t="str">
        <v>（株）環境技術研究所 茨城営業所</v>
      </c>
      <c r="C238" s="9" t="s">
        <v>20</v>
      </c>
      <c r="D238" s="9" t="str">
        <v>3001206 茨城県牛久市ひたち野西４－１７－２１</v>
      </c>
    </row>
    <row r="239" spans="1:4" s="1" customFormat="1">
      <c r="A239" s="5">
        <v>215021</v>
      </c>
      <c r="B239" s="9" t="str">
        <v>（株）環境研究センター</v>
      </c>
      <c r="C239" s="9" t="s">
        <v>121</v>
      </c>
      <c r="D239" s="9" t="str">
        <v>3050857 茨城県つくば市羽成３－１</v>
      </c>
    </row>
    <row r="240" spans="1:4" s="1" customFormat="1">
      <c r="A240" s="5">
        <v>215022</v>
      </c>
      <c r="B240" s="9" t="str">
        <v>（株）環境施設コンサルタント</v>
      </c>
      <c r="C240" s="9" t="s">
        <v>20</v>
      </c>
      <c r="D240" s="9" t="str">
        <v>1010051 東京都千代田区神田神保町１－４４－２</v>
      </c>
    </row>
    <row r="241" spans="1:4" s="1" customFormat="1">
      <c r="A241" s="5">
        <v>215025</v>
      </c>
      <c r="B241" s="9" t="str">
        <v>（株）環境測定サービス</v>
      </c>
      <c r="C241" s="9" t="s">
        <v>121</v>
      </c>
      <c r="D241" s="9" t="str">
        <v>3100905 茨城県水戸市石川４－３８９６－３</v>
      </c>
    </row>
    <row r="242" spans="1:4" s="1" customFormat="1">
      <c r="A242" s="5">
        <v>215026</v>
      </c>
      <c r="B242" s="9" t="str">
        <v>（株）環境分析センター</v>
      </c>
      <c r="C242" s="9" t="s">
        <v>121</v>
      </c>
      <c r="D242" s="9" t="str">
        <v>3114153 茨城県水戸市河和田町４８６９</v>
      </c>
    </row>
    <row r="243" spans="1:4" s="1" customFormat="1">
      <c r="A243" s="5">
        <v>215027</v>
      </c>
      <c r="B243" s="9" t="str">
        <v>管清工業（株） 茨城営業所</v>
      </c>
      <c r="C243" s="9" t="s">
        <v>101</v>
      </c>
      <c r="D243" s="9" t="str">
        <v>3100902 茨城県水戸市渡里町２７１０－６</v>
      </c>
    </row>
    <row r="244" spans="1:4" s="1" customFormat="1">
      <c r="A244" s="5">
        <v>215027</v>
      </c>
      <c r="B244" s="9" t="str">
        <v>管清工業（株） 茨城営業所</v>
      </c>
      <c r="C244" s="9" t="s">
        <v>20</v>
      </c>
      <c r="D244" s="9" t="str">
        <v>3100902 茨城県水戸市渡里町２７１０－６</v>
      </c>
    </row>
    <row r="245" spans="1:4" s="1" customFormat="1">
      <c r="A245" s="5">
        <v>215028</v>
      </c>
      <c r="B245" s="9" t="str">
        <v>（株）管総研 東京支店</v>
      </c>
      <c r="C245" s="9" t="s">
        <v>20</v>
      </c>
      <c r="D245" s="9" t="str">
        <v>1048307 東京都中央区京橋２－１－３</v>
      </c>
    </row>
    <row r="246" spans="1:4" s="1" customFormat="1">
      <c r="A246" s="5">
        <v>215030</v>
      </c>
      <c r="B246" s="9" t="str">
        <v>関東測量設計（株）</v>
      </c>
      <c r="C246" s="9" t="s">
        <v>101</v>
      </c>
      <c r="D246" s="9" t="str">
        <v>3040067 茨城県下妻市下妻乙６１３</v>
      </c>
    </row>
    <row r="247" spans="1:4" s="1" customFormat="1">
      <c r="A247" s="5">
        <v>215030</v>
      </c>
      <c r="B247" s="9" t="str">
        <v>関東測量設計（株）</v>
      </c>
      <c r="C247" s="9" t="s">
        <v>20</v>
      </c>
      <c r="D247" s="9" t="str">
        <v>3040067 茨城県下妻市下妻乙６１３</v>
      </c>
    </row>
    <row r="248" spans="1:4" s="1" customFormat="1">
      <c r="A248" s="5">
        <v>215030</v>
      </c>
      <c r="B248" s="9" t="str">
        <v>関東測量設計（株）</v>
      </c>
      <c r="C248" s="9" t="s">
        <v>21</v>
      </c>
      <c r="D248" s="9" t="str">
        <v>3040067 茨城県下妻市下妻乙６１３</v>
      </c>
    </row>
    <row r="249" spans="1:4" s="1" customFormat="1">
      <c r="A249" s="5">
        <v>215030</v>
      </c>
      <c r="B249" s="9" t="str">
        <v>関東測量設計（株）</v>
      </c>
      <c r="C249" s="9" t="s">
        <v>161</v>
      </c>
      <c r="D249" s="9" t="str">
        <v>3040067 茨城県下妻市下妻乙６１３</v>
      </c>
    </row>
    <row r="250" spans="1:4" s="1" customFormat="1">
      <c r="A250" s="5">
        <v>215031</v>
      </c>
      <c r="B250" s="9" t="str">
        <v>関東地質（株） 茨城営業所</v>
      </c>
      <c r="C250" s="9" t="s">
        <v>20</v>
      </c>
      <c r="D250" s="9" t="str">
        <v>3100015 茨城県水戸市宮町１－２－４　ＭＹＭビルＢＩＺＣＯＭＦＯＲＴ５号室</v>
      </c>
    </row>
    <row r="251" spans="1:4" s="1" customFormat="1">
      <c r="A251" s="5">
        <v>215031</v>
      </c>
      <c r="B251" s="9" t="str">
        <v>関東地質（株） 茨城営業所</v>
      </c>
      <c r="C251" s="9" t="s">
        <v>21</v>
      </c>
      <c r="D251" s="9" t="str">
        <v>3100015 茨城県水戸市宮町１－２－４　ＭＹＭビルＢＩＺＣＯＭＦＯＲＴ５号室</v>
      </c>
    </row>
    <row r="252" spans="1:4" s="1" customFormat="1">
      <c r="A252" s="5">
        <v>215032</v>
      </c>
      <c r="B252" s="9" t="str">
        <v>関東不動産鑑定事務所</v>
      </c>
      <c r="C252" s="9" t="s">
        <v>196</v>
      </c>
      <c r="D252" s="9" t="str">
        <v>3000821 茨城県土浦市蓮河原新町１－３２</v>
      </c>
    </row>
    <row r="253" spans="1:4" s="1" customFormat="1">
      <c r="A253" s="5">
        <v>215033</v>
      </c>
      <c r="B253" s="9" t="str">
        <v>（株）関東補償コンサルタント</v>
      </c>
      <c r="C253" s="9" t="s">
        <v>161</v>
      </c>
      <c r="D253" s="9" t="str">
        <v>3000821 茨城県土浦市蓮河原新町１－３２</v>
      </c>
    </row>
    <row r="254" spans="1:4" s="1" customFormat="1">
      <c r="A254" s="5">
        <v>216001</v>
      </c>
      <c r="B254" s="9" t="str">
        <v>（株）教育施設研究所</v>
      </c>
      <c r="C254" s="9" t="s">
        <v>23</v>
      </c>
      <c r="D254" s="9" t="str">
        <v>1030023 東京都中央区日本橋本町３－４－７</v>
      </c>
    </row>
    <row r="255" spans="1:4" s="1" customFormat="1">
      <c r="A255" s="5">
        <v>216002</v>
      </c>
      <c r="B255" s="9" t="str">
        <v>共進測量設計（株）</v>
      </c>
      <c r="C255" s="9" t="s">
        <v>101</v>
      </c>
      <c r="D255" s="9" t="str">
        <v>3000032 茨城県土浦市湖北２－２－１６</v>
      </c>
    </row>
    <row r="256" spans="1:4" s="1" customFormat="1">
      <c r="A256" s="5">
        <v>216002</v>
      </c>
      <c r="B256" s="9" t="str">
        <v>共進測量設計（株）</v>
      </c>
      <c r="C256" s="9" t="s">
        <v>20</v>
      </c>
      <c r="D256" s="9" t="str">
        <v>3000032 茨城県土浦市湖北２－２－１６</v>
      </c>
    </row>
    <row r="257" spans="1:4" s="1" customFormat="1">
      <c r="A257" s="5">
        <v>216002</v>
      </c>
      <c r="B257" s="9" t="str">
        <v>共進測量設計（株）</v>
      </c>
      <c r="C257" s="9" t="s">
        <v>161</v>
      </c>
      <c r="D257" s="9" t="str">
        <v>3000032 茨城県土浦市湖北２－２－１６</v>
      </c>
    </row>
    <row r="258" spans="1:4" s="1" customFormat="1">
      <c r="A258" s="5">
        <v>216004</v>
      </c>
      <c r="B258" s="9" t="str">
        <v>共同測量（株） 笠間営業所</v>
      </c>
      <c r="C258" s="9" t="s">
        <v>101</v>
      </c>
      <c r="D258" s="9" t="str">
        <v>3091734 茨城県笠間市南友部１５３９</v>
      </c>
    </row>
    <row r="259" spans="1:4" s="1" customFormat="1">
      <c r="A259" s="5">
        <v>216004</v>
      </c>
      <c r="B259" s="9" t="str">
        <v>共同測量（株） 笠間営業所</v>
      </c>
      <c r="C259" s="9" t="s">
        <v>20</v>
      </c>
      <c r="D259" s="9" t="str">
        <v>3091734 茨城県笠間市南友部１５３９</v>
      </c>
    </row>
    <row r="260" spans="1:4" s="1" customFormat="1">
      <c r="A260" s="5">
        <v>216004</v>
      </c>
      <c r="B260" s="9" t="str">
        <v>共同測量（株） 笠間営業所</v>
      </c>
      <c r="C260" s="9" t="s">
        <v>21</v>
      </c>
      <c r="D260" s="9" t="str">
        <v>3091734 茨城県笠間市南友部１５３９</v>
      </c>
    </row>
    <row r="261" spans="1:4" s="1" customFormat="1">
      <c r="A261" s="5">
        <v>216004</v>
      </c>
      <c r="B261" s="9" t="str">
        <v>共同測量（株） 笠間営業所</v>
      </c>
      <c r="C261" s="9" t="s">
        <v>161</v>
      </c>
      <c r="D261" s="9" t="str">
        <v>3091734 茨城県笠間市南友部１５３９</v>
      </c>
    </row>
    <row r="262" spans="1:4" s="1" customFormat="1">
      <c r="A262" s="5">
        <v>216008</v>
      </c>
      <c r="B262" s="9" t="str">
        <v>（株）協和コンサルタンツ 茨城営業所</v>
      </c>
      <c r="C262" s="9" t="s">
        <v>101</v>
      </c>
      <c r="D262" s="9" t="str">
        <v>3010032 茨城県龍ケ崎市佐貫１－４－３</v>
      </c>
    </row>
    <row r="263" spans="1:4" s="1" customFormat="1">
      <c r="A263" s="5">
        <v>216008</v>
      </c>
      <c r="B263" s="9" t="str">
        <v>（株）協和コンサルタンツ 茨城営業所</v>
      </c>
      <c r="C263" s="9" t="s">
        <v>23</v>
      </c>
      <c r="D263" s="9" t="str">
        <v>3010032 茨城県龍ケ崎市佐貫１－４－３</v>
      </c>
    </row>
    <row r="264" spans="1:4" s="1" customFormat="1">
      <c r="A264" s="5">
        <v>216008</v>
      </c>
      <c r="B264" s="9" t="str">
        <v>（株）協和コンサルタンツ 茨城営業所</v>
      </c>
      <c r="C264" s="9" t="s">
        <v>20</v>
      </c>
      <c r="D264" s="9" t="str">
        <v>3010032 茨城県龍ケ崎市佐貫１－４－３</v>
      </c>
    </row>
    <row r="265" spans="1:4" s="1" customFormat="1">
      <c r="A265" s="5">
        <v>216008</v>
      </c>
      <c r="B265" s="9" t="str">
        <v>（株）協和コンサルタンツ 茨城営業所</v>
      </c>
      <c r="C265" s="9" t="s">
        <v>21</v>
      </c>
      <c r="D265" s="9" t="str">
        <v>3010032 茨城県龍ケ崎市佐貫１－４－３</v>
      </c>
    </row>
    <row r="266" spans="1:4" s="1" customFormat="1">
      <c r="A266" s="5">
        <v>216010</v>
      </c>
      <c r="B266" s="9" t="str">
        <v>協和測量（株）</v>
      </c>
      <c r="C266" s="9" t="s">
        <v>101</v>
      </c>
      <c r="D266" s="9" t="str">
        <v>3001531 茨城県取手市小浮気１７１－５</v>
      </c>
    </row>
    <row r="267" spans="1:4" s="1" customFormat="1">
      <c r="A267" s="5">
        <v>216010</v>
      </c>
      <c r="B267" s="9" t="str">
        <v>協和測量（株）</v>
      </c>
      <c r="C267" s="9" t="s">
        <v>20</v>
      </c>
      <c r="D267" s="9" t="str">
        <v>3001531 茨城県取手市小浮気１７１－５</v>
      </c>
    </row>
    <row r="268" spans="1:4" s="1" customFormat="1">
      <c r="A268" s="5">
        <v>216010</v>
      </c>
      <c r="B268" s="9" t="str">
        <v>協和測量（株）</v>
      </c>
      <c r="C268" s="9" t="s">
        <v>161</v>
      </c>
      <c r="D268" s="9" t="str">
        <v>3001531 茨城県取手市小浮気１７１－５</v>
      </c>
    </row>
    <row r="269" spans="1:4" s="1" customFormat="1">
      <c r="A269" s="5">
        <v>216011</v>
      </c>
      <c r="B269" s="9" t="str">
        <v>協和地下開発（株） 水戸営業所</v>
      </c>
      <c r="C269" s="9" t="s">
        <v>101</v>
      </c>
      <c r="D269" s="9" t="str">
        <v>3100021 茨城県水戸市南町２－６－３４</v>
      </c>
    </row>
    <row r="270" spans="1:4" s="1" customFormat="1">
      <c r="A270" s="5">
        <v>216011</v>
      </c>
      <c r="B270" s="9" t="str">
        <v>協和地下開発（株） 水戸営業所</v>
      </c>
      <c r="C270" s="9" t="s">
        <v>20</v>
      </c>
      <c r="D270" s="9" t="str">
        <v>3100021 茨城県水戸市南町２－６－３４</v>
      </c>
    </row>
    <row r="271" spans="1:4" s="1" customFormat="1">
      <c r="A271" s="5">
        <v>216011</v>
      </c>
      <c r="B271" s="9" t="str">
        <v>協和地下開発（株） 水戸営業所</v>
      </c>
      <c r="C271" s="9" t="s">
        <v>21</v>
      </c>
      <c r="D271" s="9" t="str">
        <v>3100021 茨城県水戸市南町２－６－３４</v>
      </c>
    </row>
    <row r="272" spans="1:4" s="1" customFormat="1">
      <c r="A272" s="5">
        <v>216012</v>
      </c>
      <c r="B272" s="9" t="str">
        <v>（株）協和地質コンサルタント 茨城事務所</v>
      </c>
      <c r="C272" s="9" t="s">
        <v>20</v>
      </c>
      <c r="D272" s="9" t="str">
        <v>3100812 茨城県水戸市浜田１－１－４１</v>
      </c>
    </row>
    <row r="273" spans="1:4" s="1" customFormat="1">
      <c r="A273" s="5">
        <v>216012</v>
      </c>
      <c r="B273" s="9" t="str">
        <v>（株）協和地質コンサルタント 茨城事務所</v>
      </c>
      <c r="C273" s="9" t="s">
        <v>21</v>
      </c>
      <c r="D273" s="9" t="str">
        <v>3100812 茨城県水戸市浜田１－１－４１</v>
      </c>
    </row>
    <row r="274" spans="1:4" s="1" customFormat="1">
      <c r="A274" s="5">
        <v>216013</v>
      </c>
      <c r="B274" s="9" t="str">
        <v>（株）極東技工コンサルタント 茨城事務所</v>
      </c>
      <c r="C274" s="9" t="s">
        <v>101</v>
      </c>
      <c r="D274" s="9" t="str">
        <v>3100043 茨城県水戸市松が丘２－１－２３－２０５</v>
      </c>
    </row>
    <row r="275" spans="1:4" s="1" customFormat="1">
      <c r="A275" s="5">
        <v>216013</v>
      </c>
      <c r="B275" s="9" t="str">
        <v>（株）極東技工コンサルタント 茨城事務所</v>
      </c>
      <c r="C275" s="9" t="s">
        <v>23</v>
      </c>
      <c r="D275" s="9" t="str">
        <v>3100043 茨城県水戸市松が丘２－１－２３－２０５</v>
      </c>
    </row>
    <row r="276" spans="1:4" s="1" customFormat="1">
      <c r="A276" s="5">
        <v>216013</v>
      </c>
      <c r="B276" s="9" t="str">
        <v>（株）極東技工コンサルタント 茨城事務所</v>
      </c>
      <c r="C276" s="9" t="s">
        <v>20</v>
      </c>
      <c r="D276" s="9" t="str">
        <v>3100043 茨城県水戸市松が丘２－１－２３－２０５</v>
      </c>
    </row>
    <row r="277" spans="1:4" s="1" customFormat="1">
      <c r="A277" s="5">
        <v>216013</v>
      </c>
      <c r="B277" s="9" t="str">
        <v>（株）極東技工コンサルタント 茨城事務所</v>
      </c>
      <c r="C277" s="9" t="s">
        <v>21</v>
      </c>
      <c r="D277" s="9" t="str">
        <v>3100043 茨城県水戸市松が丘２－１－２３－２０５</v>
      </c>
    </row>
    <row r="278" spans="1:4" s="1" customFormat="1">
      <c r="A278" s="5">
        <v>216014</v>
      </c>
      <c r="B278" s="9" t="str">
        <v>（株）菊地設備設計事務所</v>
      </c>
      <c r="C278" s="9" t="s">
        <v>23</v>
      </c>
      <c r="D278" s="9" t="str">
        <v>3100031 茨城県水戸市大工町３－４－２４　ハイジマビル３０１</v>
      </c>
    </row>
    <row r="279" spans="1:4" s="1" customFormat="1">
      <c r="A279" s="5">
        <v>216016</v>
      </c>
      <c r="B279" s="9" t="str">
        <v>基礎地盤コンサルタンツ（株） 水戸支店</v>
      </c>
      <c r="C279" s="9" t="s">
        <v>101</v>
      </c>
      <c r="D279" s="9" t="str">
        <v>3100026 茨城県水戸市泉町１－１－４</v>
      </c>
    </row>
    <row r="280" spans="1:4" s="1" customFormat="1">
      <c r="A280" s="5">
        <v>216016</v>
      </c>
      <c r="B280" s="9" t="str">
        <v>基礎地盤コンサルタンツ（株） 水戸支店</v>
      </c>
      <c r="C280" s="9" t="s">
        <v>20</v>
      </c>
      <c r="D280" s="9" t="str">
        <v>3100026 茨城県水戸市泉町１－１－４</v>
      </c>
    </row>
    <row r="281" spans="1:4" s="1" customFormat="1">
      <c r="A281" s="5">
        <v>216016</v>
      </c>
      <c r="B281" s="9" t="str">
        <v>基礎地盤コンサルタンツ（株） 水戸支店</v>
      </c>
      <c r="C281" s="9" t="s">
        <v>21</v>
      </c>
      <c r="D281" s="9" t="str">
        <v>3100026 茨城県水戸市泉町１－１－４</v>
      </c>
    </row>
    <row r="282" spans="1:4" s="1" customFormat="1">
      <c r="A282" s="5">
        <v>216016</v>
      </c>
      <c r="B282" s="9" t="str">
        <v>基礎地盤コンサルタンツ（株） 水戸支店</v>
      </c>
      <c r="C282" s="9" t="s">
        <v>161</v>
      </c>
      <c r="D282" s="9" t="str">
        <v>3100026 茨城県水戸市泉町１－１－４</v>
      </c>
    </row>
    <row r="283" spans="1:4" s="1" customFormat="1">
      <c r="A283" s="5">
        <v>216016</v>
      </c>
      <c r="B283" s="9" t="str">
        <v>基礎地盤コンサルタンツ（株） 水戸支店</v>
      </c>
      <c r="C283" s="9" t="s">
        <v>121</v>
      </c>
      <c r="D283" s="9" t="str">
        <v>3100026 茨城県水戸市泉町１－１－４</v>
      </c>
    </row>
    <row r="284" spans="1:4" s="1" customFormat="1">
      <c r="A284" s="5">
        <v>216017</v>
      </c>
      <c r="B284" s="9" t="str">
        <v>キタイ設計（株） 茨城事務所</v>
      </c>
      <c r="C284" s="9" t="s">
        <v>101</v>
      </c>
      <c r="D284" s="9" t="str">
        <v>3100011 茨城県水戸市三の丸２－１０－１４</v>
      </c>
    </row>
    <row r="285" spans="1:4" s="1" customFormat="1">
      <c r="A285" s="5">
        <v>216017</v>
      </c>
      <c r="B285" s="9" t="str">
        <v>キタイ設計（株） 茨城事務所</v>
      </c>
      <c r="C285" s="9" t="s">
        <v>23</v>
      </c>
      <c r="D285" s="9" t="str">
        <v>3100011 茨城県水戸市三の丸２－１０－１４</v>
      </c>
    </row>
    <row r="286" spans="1:4" s="1" customFormat="1">
      <c r="A286" s="5">
        <v>216017</v>
      </c>
      <c r="B286" s="9" t="str">
        <v>キタイ設計（株） 茨城事務所</v>
      </c>
      <c r="C286" s="9" t="s">
        <v>20</v>
      </c>
      <c r="D286" s="9" t="str">
        <v>3100011 茨城県水戸市三の丸２－１０－１４</v>
      </c>
    </row>
    <row r="287" spans="1:4" s="1" customFormat="1">
      <c r="A287" s="5">
        <v>216017</v>
      </c>
      <c r="B287" s="9" t="str">
        <v>キタイ設計（株） 茨城事務所</v>
      </c>
      <c r="C287" s="9" t="s">
        <v>21</v>
      </c>
      <c r="D287" s="9" t="str">
        <v>3100011 茨城県水戸市三の丸２－１０－１４</v>
      </c>
    </row>
    <row r="288" spans="1:4" s="1" customFormat="1">
      <c r="A288" s="5">
        <v>216017</v>
      </c>
      <c r="B288" s="9" t="str">
        <v>キタイ設計（株） 茨城事務所</v>
      </c>
      <c r="C288" s="9" t="s">
        <v>161</v>
      </c>
      <c r="D288" s="9" t="str">
        <v>3100011 茨城県水戸市三の丸２－１０－１４</v>
      </c>
    </row>
    <row r="289" spans="1:4" s="1" customFormat="1">
      <c r="A289" s="5">
        <v>216018</v>
      </c>
      <c r="B289" s="9" t="str">
        <v>北美測量（株） 笠間営業所</v>
      </c>
      <c r="C289" s="9" t="s">
        <v>101</v>
      </c>
      <c r="D289" s="9" t="str">
        <v>3091631 茨城県笠間市箱田２５５４</v>
      </c>
    </row>
    <row r="290" spans="1:4" s="1" customFormat="1">
      <c r="A290" s="5">
        <v>216018</v>
      </c>
      <c r="B290" s="9" t="str">
        <v>北美測量（株） 笠間営業所</v>
      </c>
      <c r="C290" s="9" t="s">
        <v>20</v>
      </c>
      <c r="D290" s="9" t="str">
        <v>3091631 茨城県笠間市箱田２５５４</v>
      </c>
    </row>
    <row r="291" spans="1:4" s="1" customFormat="1">
      <c r="A291" s="5">
        <v>216018</v>
      </c>
      <c r="B291" s="9" t="str">
        <v>北美測量（株） 笠間営業所</v>
      </c>
      <c r="C291" s="9" t="s">
        <v>21</v>
      </c>
      <c r="D291" s="9" t="str">
        <v>3091631 茨城県笠間市箱田２５５４</v>
      </c>
    </row>
    <row r="292" spans="1:4" s="1" customFormat="1">
      <c r="A292" s="5">
        <v>216018</v>
      </c>
      <c r="B292" s="9" t="str">
        <v>北美測量（株） 笠間営業所</v>
      </c>
      <c r="C292" s="9" t="s">
        <v>161</v>
      </c>
      <c r="D292" s="9" t="str">
        <v>3091631 茨城県笠間市箱田２５５４</v>
      </c>
    </row>
    <row r="293" spans="1:4" s="1" customFormat="1">
      <c r="A293" s="5">
        <v>216019</v>
      </c>
      <c r="B293" s="9" t="str">
        <v>（株）キミコン 千葉支店</v>
      </c>
      <c r="C293" s="9" t="s">
        <v>101</v>
      </c>
      <c r="D293" s="9" t="str">
        <v>2600854 千葉県千葉市中央区長洲２－７－１９</v>
      </c>
    </row>
    <row r="294" spans="1:4" s="1" customFormat="1">
      <c r="A294" s="5">
        <v>216019</v>
      </c>
      <c r="B294" s="9" t="str">
        <v>（株）キミコン 千葉支店</v>
      </c>
      <c r="C294" s="9" t="s">
        <v>20</v>
      </c>
      <c r="D294" s="9" t="str">
        <v>2600854 千葉県千葉市中央区長洲２－７－１９</v>
      </c>
    </row>
    <row r="295" spans="1:4" s="1" customFormat="1">
      <c r="A295" s="5">
        <v>216019</v>
      </c>
      <c r="B295" s="9" t="str">
        <v>（株）キミコン 千葉支店</v>
      </c>
      <c r="C295" s="9" t="s">
        <v>21</v>
      </c>
      <c r="D295" s="9" t="str">
        <v>2600854 千葉県千葉市中央区長洲２－７－１９</v>
      </c>
    </row>
    <row r="296" spans="1:4" s="1" customFormat="1">
      <c r="A296" s="5">
        <v>216019</v>
      </c>
      <c r="B296" s="9" t="str">
        <v>（株）キミコン 千葉支店</v>
      </c>
      <c r="C296" s="9" t="s">
        <v>161</v>
      </c>
      <c r="D296" s="9" t="str">
        <v>2600854 千葉県千葉市中央区長洲２－７－１９</v>
      </c>
    </row>
    <row r="297" spans="1:4" s="1" customFormat="1">
      <c r="A297" s="5">
        <v>216020</v>
      </c>
      <c r="B297" s="9" t="str">
        <v>（有）木村建築補償コンサルタント</v>
      </c>
      <c r="C297" s="9" t="s">
        <v>161</v>
      </c>
      <c r="D297" s="9" t="str">
        <v>3100041 茨城県水戸市上水戸１－９－７</v>
      </c>
    </row>
    <row r="298" spans="1:4" s="1" customFormat="1">
      <c r="A298" s="5">
        <v>216023</v>
      </c>
      <c r="B298" s="9" t="str">
        <v>（株）近代設計 水戸営業所</v>
      </c>
      <c r="C298" s="9" t="s">
        <v>101</v>
      </c>
      <c r="D298" s="9" t="str">
        <v>3100805 茨城県水戸市中央２－８－８</v>
      </c>
    </row>
    <row r="299" spans="1:4" s="1" customFormat="1">
      <c r="A299" s="5">
        <v>216023</v>
      </c>
      <c r="B299" s="9" t="str">
        <v>（株）近代設計 水戸営業所</v>
      </c>
      <c r="C299" s="9" t="s">
        <v>23</v>
      </c>
      <c r="D299" s="9" t="str">
        <v>3100805 茨城県水戸市中央２－８－８</v>
      </c>
    </row>
    <row r="300" spans="1:4" s="1" customFormat="1">
      <c r="A300" s="5">
        <v>216023</v>
      </c>
      <c r="B300" s="9" t="str">
        <v>（株）近代設計 水戸営業所</v>
      </c>
      <c r="C300" s="9" t="s">
        <v>20</v>
      </c>
      <c r="D300" s="9" t="str">
        <v>3100805 茨城県水戸市中央２－８－８</v>
      </c>
    </row>
    <row r="301" spans="1:4" s="1" customFormat="1">
      <c r="A301" s="5">
        <v>216024</v>
      </c>
      <c r="B301" s="9" t="str">
        <v>（株）技研基礎 茨城支店</v>
      </c>
      <c r="C301" s="9" t="s">
        <v>21</v>
      </c>
      <c r="D301" s="9" t="str">
        <v>3001252 茨城県つくば市高見原２－２－９６</v>
      </c>
    </row>
    <row r="302" spans="1:4" s="1" customFormat="1">
      <c r="A302" s="5">
        <v>217002</v>
      </c>
      <c r="B302" s="9" t="str">
        <v>（株）楠山設計 茨城営業所</v>
      </c>
      <c r="C302" s="9" t="s">
        <v>23</v>
      </c>
      <c r="D302" s="9" t="str">
        <v>3000034 茨城県土浦市港町３－１－１</v>
      </c>
    </row>
    <row r="303" spans="1:4" s="1" customFormat="1">
      <c r="A303" s="5">
        <v>217004</v>
      </c>
      <c r="B303" s="9" t="str">
        <v>（株）国設計</v>
      </c>
      <c r="C303" s="9" t="s">
        <v>23</v>
      </c>
      <c r="D303" s="9" t="str">
        <v>1530043 東京都目黒区東山１－２－７</v>
      </c>
    </row>
    <row r="304" spans="1:4" s="1" customFormat="1">
      <c r="A304" s="5">
        <v>217005</v>
      </c>
      <c r="B304" s="9" t="str">
        <v>（有）クボタ建築設計事務所</v>
      </c>
      <c r="C304" s="9" t="s">
        <v>23</v>
      </c>
      <c r="D304" s="9" t="str">
        <v>3150001 茨城県石岡市石岡３０５５－９</v>
      </c>
    </row>
    <row r="305" spans="1:4" s="1" customFormat="1">
      <c r="A305" s="5">
        <v>217007</v>
      </c>
      <c r="B305" s="9" t="str">
        <v>（株）久米設計</v>
      </c>
      <c r="C305" s="9" t="s">
        <v>23</v>
      </c>
      <c r="D305" s="9" t="str">
        <v>1358567 東京都江東区潮見２－１－２２</v>
      </c>
    </row>
    <row r="306" spans="1:4" s="1" customFormat="1">
      <c r="A306" s="5">
        <v>217007</v>
      </c>
      <c r="B306" s="9" t="str">
        <v>（株）久米設計</v>
      </c>
      <c r="C306" s="9" t="s">
        <v>20</v>
      </c>
      <c r="D306" s="9" t="str">
        <v>1358567 東京都江東区潮見２－１－２２</v>
      </c>
    </row>
    <row r="307" spans="1:4" s="1" customFormat="1">
      <c r="A307" s="5">
        <v>217009</v>
      </c>
      <c r="B307" s="9" t="str">
        <v>倉持測量（株）</v>
      </c>
      <c r="C307" s="9" t="s">
        <v>101</v>
      </c>
      <c r="D307" s="9" t="str">
        <v>3002641 茨城県つくば市今鹿島８３８</v>
      </c>
    </row>
    <row r="308" spans="1:4" s="1" customFormat="1">
      <c r="A308" s="5">
        <v>217009</v>
      </c>
      <c r="B308" s="9" t="str">
        <v>倉持測量（株）</v>
      </c>
      <c r="C308" s="9" t="s">
        <v>20</v>
      </c>
      <c r="D308" s="9" t="str">
        <v>3002641 茨城県つくば市今鹿島８３８</v>
      </c>
    </row>
    <row r="309" spans="1:4" s="1" customFormat="1">
      <c r="A309" s="5">
        <v>217009</v>
      </c>
      <c r="B309" s="9" t="str">
        <v>倉持測量（株）</v>
      </c>
      <c r="C309" s="9" t="s">
        <v>21</v>
      </c>
      <c r="D309" s="9" t="str">
        <v>3002641 茨城県つくば市今鹿島８３８</v>
      </c>
    </row>
    <row r="310" spans="1:4" s="1" customFormat="1">
      <c r="A310" s="5">
        <v>217009</v>
      </c>
      <c r="B310" s="9" t="str">
        <v>倉持測量（株）</v>
      </c>
      <c r="C310" s="9" t="s">
        <v>161</v>
      </c>
      <c r="D310" s="9" t="str">
        <v>3002641 茨城県つくば市今鹿島８３８</v>
      </c>
    </row>
    <row r="311" spans="1:4" s="1" customFormat="1">
      <c r="A311" s="5">
        <v>217011</v>
      </c>
      <c r="B311" s="9" t="str">
        <v>クロサワ測量設計（株）</v>
      </c>
      <c r="C311" s="9" t="s">
        <v>101</v>
      </c>
      <c r="D311" s="9" t="str">
        <v>3100903 茨城県水戸市水戸市堀町９６２</v>
      </c>
    </row>
    <row r="312" spans="1:4" s="1" customFormat="1">
      <c r="A312" s="5">
        <v>217013</v>
      </c>
      <c r="B312" s="9" t="str">
        <v>（株）グリーンエコ 東京事務所</v>
      </c>
      <c r="C312" s="9" t="s">
        <v>20</v>
      </c>
      <c r="D312" s="9" t="str">
        <v>1140012 東京都北区田端新町３－１４－４</v>
      </c>
    </row>
    <row r="313" spans="1:4" s="1" customFormat="1">
      <c r="A313" s="5">
        <v>218001</v>
      </c>
      <c r="B313" s="9" t="str">
        <v>ケーアイ住環境研究所</v>
      </c>
      <c r="C313" s="9" t="s">
        <v>23</v>
      </c>
      <c r="D313" s="9" t="str">
        <v>3190102 茨城県小美玉市西郷地１６６７－７４</v>
      </c>
    </row>
    <row r="314" spans="1:4" s="1" customFormat="1">
      <c r="A314" s="5">
        <v>218002</v>
      </c>
      <c r="B314" s="9" t="str">
        <v>（株）ケー・シー・エス 東京支社</v>
      </c>
      <c r="C314" s="9" t="s">
        <v>20</v>
      </c>
      <c r="D314" s="9" t="str">
        <v>1120002 東京都文京区小石川１－１－１７</v>
      </c>
    </row>
    <row r="315" spans="1:4" s="1" customFormat="1">
      <c r="A315" s="5">
        <v>218003</v>
      </c>
      <c r="B315" s="9" t="str">
        <v>（株）ＫＳＫ</v>
      </c>
      <c r="C315" s="9" t="s">
        <v>20</v>
      </c>
      <c r="D315" s="9" t="str">
        <v>3020024 茨城県取手市新町１－２－３５</v>
      </c>
    </row>
    <row r="316" spans="1:4" s="1" customFormat="1">
      <c r="A316" s="5">
        <v>218004</v>
      </c>
      <c r="B316" s="9" t="str">
        <v>（株）景観設計・東京</v>
      </c>
      <c r="C316" s="9" t="s">
        <v>20</v>
      </c>
      <c r="D316" s="9" t="str">
        <v>1410031 東京都品川区西五反田３－８－３　町原ビル６階</v>
      </c>
    </row>
    <row r="317" spans="1:4" s="1" customFormat="1">
      <c r="A317" s="5">
        <v>218006</v>
      </c>
      <c r="B317" s="9" t="str">
        <v>（一財）経済調査会</v>
      </c>
      <c r="C317" s="9" t="s">
        <v>20</v>
      </c>
      <c r="D317" s="9" t="str">
        <v>1050004 東京都港区新橋６－１７－１５</v>
      </c>
    </row>
    <row r="318" spans="1:4" s="1" customFormat="1">
      <c r="A318" s="5">
        <v>218010</v>
      </c>
      <c r="B318" s="9" t="str">
        <v>（株）建設技術研究所 茨城事務所</v>
      </c>
      <c r="C318" s="9" t="s">
        <v>101</v>
      </c>
      <c r="D318" s="9" t="str">
        <v>3002651 茨城県つくば市鬼ケ窪１０４７－２７</v>
      </c>
    </row>
    <row r="319" spans="1:4" s="1" customFormat="1">
      <c r="A319" s="5">
        <v>218010</v>
      </c>
      <c r="B319" s="9" t="str">
        <v>（株）建設技術研究所 茨城事務所</v>
      </c>
      <c r="C319" s="9" t="s">
        <v>23</v>
      </c>
      <c r="D319" s="9" t="str">
        <v>3002651 茨城県つくば市鬼ケ窪１０４７－２７</v>
      </c>
    </row>
    <row r="320" spans="1:4" s="1" customFormat="1">
      <c r="A320" s="5">
        <v>218010</v>
      </c>
      <c r="B320" s="9" t="str">
        <v>（株）建設技術研究所 茨城事務所</v>
      </c>
      <c r="C320" s="9" t="s">
        <v>20</v>
      </c>
      <c r="D320" s="9" t="str">
        <v>3002651 茨城県つくば市鬼ケ窪１０４７－２７</v>
      </c>
    </row>
    <row r="321" spans="1:4" s="1" customFormat="1">
      <c r="A321" s="5">
        <v>218010</v>
      </c>
      <c r="B321" s="9" t="str">
        <v>（株）建設技術研究所 茨城事務所</v>
      </c>
      <c r="C321" s="9" t="s">
        <v>21</v>
      </c>
      <c r="D321" s="9" t="str">
        <v>3002651 茨城県つくば市鬼ケ窪１０４７－２７</v>
      </c>
    </row>
    <row r="322" spans="1:4" s="1" customFormat="1">
      <c r="A322" s="5">
        <v>218010</v>
      </c>
      <c r="B322" s="9" t="str">
        <v>（株）建設技術研究所 茨城事務所</v>
      </c>
      <c r="C322" s="9" t="s">
        <v>161</v>
      </c>
      <c r="D322" s="9" t="str">
        <v>3002651 茨城県つくば市鬼ケ窪１０４７－２７</v>
      </c>
    </row>
    <row r="323" spans="1:4" s="1" customFormat="1">
      <c r="A323" s="5">
        <v>218010</v>
      </c>
      <c r="B323" s="9" t="str">
        <v>（株）建設技術研究所 茨城事務所</v>
      </c>
      <c r="C323" s="9" t="s">
        <v>121</v>
      </c>
      <c r="D323" s="9" t="str">
        <v>3002651 茨城県つくば市鬼ケ窪１０４７－２７</v>
      </c>
    </row>
    <row r="324" spans="1:4" s="1" customFormat="1">
      <c r="A324" s="5">
        <v>218011</v>
      </c>
      <c r="B324" s="9" t="str">
        <v>（株）建設地盤 水戸営業所</v>
      </c>
      <c r="C324" s="9" t="s">
        <v>101</v>
      </c>
      <c r="D324" s="9" t="str">
        <v>3100817 茨城県水戸市柳町１－１３－１１</v>
      </c>
    </row>
    <row r="325" spans="1:4" s="1" customFormat="1">
      <c r="A325" s="5">
        <v>218011</v>
      </c>
      <c r="B325" s="9" t="str">
        <v>（株）建設地盤 水戸営業所</v>
      </c>
      <c r="C325" s="9" t="s">
        <v>20</v>
      </c>
      <c r="D325" s="9" t="str">
        <v>3100817 茨城県水戸市柳町１－１３－１１</v>
      </c>
    </row>
    <row r="326" spans="1:4" s="1" customFormat="1">
      <c r="A326" s="5">
        <v>218011</v>
      </c>
      <c r="B326" s="9" t="str">
        <v>（株）建設地盤 水戸営業所</v>
      </c>
      <c r="C326" s="9" t="s">
        <v>21</v>
      </c>
      <c r="D326" s="9" t="str">
        <v>3100817 茨城県水戸市柳町１－１３－１１</v>
      </c>
    </row>
    <row r="327" spans="1:4" s="1" customFormat="1">
      <c r="A327" s="5">
        <v>218012</v>
      </c>
      <c r="B327" s="9" t="str">
        <v>（一財）建設物価調査会</v>
      </c>
      <c r="C327" s="9" t="s">
        <v>20</v>
      </c>
      <c r="D327" s="9" t="str">
        <v>1030011 東京都中央区日本橋大伝馬町１１－８</v>
      </c>
    </row>
    <row r="328" spans="1:4" s="1" customFormat="1">
      <c r="A328" s="5">
        <v>218013</v>
      </c>
      <c r="B328" s="9" t="str">
        <v>（同）建築工房Ｋｏａｋｕｔｓｕ</v>
      </c>
      <c r="C328" s="9" t="s">
        <v>23</v>
      </c>
      <c r="D328" s="9" t="str">
        <v>3100836 茨城県水戸市元吉田町２５８６</v>
      </c>
    </row>
    <row r="329" spans="1:4" s="1" customFormat="1">
      <c r="A329" s="5">
        <v>218014</v>
      </c>
      <c r="B329" s="9" t="str">
        <v>（株）建築設計室匠工房</v>
      </c>
      <c r="C329" s="9" t="s">
        <v>23</v>
      </c>
      <c r="D329" s="9" t="str">
        <v>3050029 茨城県つくば市花園３－３</v>
      </c>
    </row>
    <row r="330" spans="1:4" s="1" customFormat="1">
      <c r="A330" s="5">
        <v>218015</v>
      </c>
      <c r="B330" s="9" t="str">
        <v>（株）玄設計 笠間営業所</v>
      </c>
      <c r="C330" s="9" t="s">
        <v>101</v>
      </c>
      <c r="D330" s="9" t="str">
        <v>3091611 茨城県笠間市笠間４３６７－８</v>
      </c>
    </row>
    <row r="331" spans="1:4" s="1" customFormat="1">
      <c r="A331" s="5">
        <v>218015</v>
      </c>
      <c r="B331" s="9" t="str">
        <v>（株）玄設計 笠間営業所</v>
      </c>
      <c r="C331" s="9" t="s">
        <v>20</v>
      </c>
      <c r="D331" s="9" t="str">
        <v>3091611 茨城県笠間市笠間４３６７－８</v>
      </c>
    </row>
    <row r="332" spans="1:4" s="1" customFormat="1">
      <c r="A332" s="5">
        <v>218015</v>
      </c>
      <c r="B332" s="9" t="str">
        <v>（株）玄設計 笠間営業所</v>
      </c>
      <c r="C332" s="9" t="s">
        <v>21</v>
      </c>
      <c r="D332" s="9" t="str">
        <v>3091611 茨城県笠間市笠間４３６７－８</v>
      </c>
    </row>
    <row r="333" spans="1:4" s="1" customFormat="1">
      <c r="A333" s="5">
        <v>218016</v>
      </c>
      <c r="B333" s="9" t="str">
        <v>（株）元和設計</v>
      </c>
      <c r="C333" s="9" t="s">
        <v>101</v>
      </c>
      <c r="D333" s="9" t="str">
        <v>3150162 茨城県石岡市宇治会１８７９－２</v>
      </c>
    </row>
    <row r="334" spans="1:4" s="1" customFormat="1">
      <c r="A334" s="5">
        <v>218016</v>
      </c>
      <c r="B334" s="9" t="str">
        <v>（株）元和設計</v>
      </c>
      <c r="C334" s="9" t="s">
        <v>20</v>
      </c>
      <c r="D334" s="9" t="str">
        <v>3150162 茨城県石岡市宇治会１８７９－２</v>
      </c>
    </row>
    <row r="335" spans="1:4" s="1" customFormat="1">
      <c r="A335" s="5">
        <v>218016</v>
      </c>
      <c r="B335" s="9" t="str">
        <v>（株）元和設計</v>
      </c>
      <c r="C335" s="9" t="s">
        <v>21</v>
      </c>
      <c r="D335" s="9" t="str">
        <v>3150162 茨城県石岡市宇治会１８７９－２</v>
      </c>
    </row>
    <row r="336" spans="1:4" s="1" customFormat="1">
      <c r="A336" s="5">
        <v>218016</v>
      </c>
      <c r="B336" s="9" t="str">
        <v>（株）元和設計</v>
      </c>
      <c r="C336" s="9" t="s">
        <v>161</v>
      </c>
      <c r="D336" s="9" t="str">
        <v>3150162 茨城県石岡市宇治会１８７９－２</v>
      </c>
    </row>
    <row r="337" spans="1:4" s="1" customFormat="1">
      <c r="A337" s="5">
        <v>219001</v>
      </c>
      <c r="B337" s="9" t="str">
        <v>（株）コーセツコンサルタント 関東支店</v>
      </c>
      <c r="C337" s="9" t="s">
        <v>101</v>
      </c>
      <c r="D337" s="9" t="str">
        <v>3300843 埼玉県さいたま市大宮区吉敷町４－１３－２</v>
      </c>
    </row>
    <row r="338" spans="1:4" s="1" customFormat="1">
      <c r="A338" s="5">
        <v>219001</v>
      </c>
      <c r="B338" s="9" t="str">
        <v>（株）コーセツコンサルタント 関東支店</v>
      </c>
      <c r="C338" s="9" t="s">
        <v>23</v>
      </c>
      <c r="D338" s="9" t="str">
        <v>3300843 埼玉県さいたま市大宮区吉敷町４－１３－２</v>
      </c>
    </row>
    <row r="339" spans="1:4" s="1" customFormat="1">
      <c r="A339" s="5">
        <v>219001</v>
      </c>
      <c r="B339" s="9" t="str">
        <v>（株）コーセツコンサルタント 関東支店</v>
      </c>
      <c r="C339" s="9" t="s">
        <v>20</v>
      </c>
      <c r="D339" s="9" t="str">
        <v>3300843 埼玉県さいたま市大宮区吉敷町４－１３－２</v>
      </c>
    </row>
    <row r="340" spans="1:4" s="1" customFormat="1">
      <c r="A340" s="5">
        <v>219001</v>
      </c>
      <c r="B340" s="9" t="str">
        <v>（株）コーセツコンサルタント 関東支店</v>
      </c>
      <c r="C340" s="9" t="s">
        <v>21</v>
      </c>
      <c r="D340" s="9" t="str">
        <v>3300843 埼玉県さいたま市大宮区吉敷町４－１３－２</v>
      </c>
    </row>
    <row r="341" spans="1:4" s="1" customFormat="1">
      <c r="A341" s="5">
        <v>219004</v>
      </c>
      <c r="B341" s="9" t="str">
        <v>興亜開発（株） 茨城営業所</v>
      </c>
      <c r="C341" s="9" t="s">
        <v>101</v>
      </c>
      <c r="D341" s="9" t="str">
        <v>3100912 茨城県水戸市見川２－８６－１３</v>
      </c>
    </row>
    <row r="342" spans="1:4" s="1" customFormat="1">
      <c r="A342" s="5">
        <v>219004</v>
      </c>
      <c r="B342" s="9" t="str">
        <v>興亜開発（株） 茨城営業所</v>
      </c>
      <c r="C342" s="9" t="s">
        <v>20</v>
      </c>
      <c r="D342" s="9" t="str">
        <v>3100912 茨城県水戸市見川２－８６－１３</v>
      </c>
    </row>
    <row r="343" spans="1:4" s="1" customFormat="1">
      <c r="A343" s="5">
        <v>219004</v>
      </c>
      <c r="B343" s="9" t="str">
        <v>興亜開発（株） 茨城営業所</v>
      </c>
      <c r="C343" s="9" t="s">
        <v>21</v>
      </c>
      <c r="D343" s="9" t="str">
        <v>3100912 茨城県水戸市見川２－８６－１３</v>
      </c>
    </row>
    <row r="344" spans="1:4" s="1" customFormat="1">
      <c r="A344" s="5">
        <v>219005</v>
      </c>
      <c r="B344" s="9" t="str">
        <v>（有）甲賀設計事務所</v>
      </c>
      <c r="C344" s="9" t="s">
        <v>101</v>
      </c>
      <c r="D344" s="9" t="str">
        <v>3120058 茨城県ひたちなか市西光地１－１２－１１</v>
      </c>
    </row>
    <row r="345" spans="1:4" s="1" customFormat="1">
      <c r="A345" s="5">
        <v>219005</v>
      </c>
      <c r="B345" s="9" t="str">
        <v>（有）甲賀設計事務所</v>
      </c>
      <c r="C345" s="9" t="s">
        <v>20</v>
      </c>
      <c r="D345" s="9" t="str">
        <v>3120058 茨城県ひたちなか市西光地１－１２－１１</v>
      </c>
    </row>
    <row r="346" spans="1:4" s="1" customFormat="1">
      <c r="A346" s="5">
        <v>219005</v>
      </c>
      <c r="B346" s="9" t="str">
        <v>（有）甲賀設計事務所</v>
      </c>
      <c r="C346" s="9" t="s">
        <v>21</v>
      </c>
      <c r="D346" s="9" t="str">
        <v>3120058 茨城県ひたちなか市西光地１－１２－１１</v>
      </c>
    </row>
    <row r="347" spans="1:4" s="1" customFormat="1">
      <c r="A347" s="5">
        <v>219005</v>
      </c>
      <c r="B347" s="9" t="str">
        <v>（有）甲賀設計事務所</v>
      </c>
      <c r="C347" s="9" t="s">
        <v>161</v>
      </c>
      <c r="D347" s="9" t="str">
        <v>3120058 茨城県ひたちなか市西光地１－１２－１１</v>
      </c>
    </row>
    <row r="348" spans="1:4" s="1" customFormat="1">
      <c r="A348" s="5">
        <v>219006</v>
      </c>
      <c r="B348" s="9" t="str">
        <v>公共地研（株） 水戸営業所</v>
      </c>
      <c r="C348" s="9" t="s">
        <v>101</v>
      </c>
      <c r="D348" s="9" t="str">
        <v>3100055 茨城県水戸市袴塚１－７－３</v>
      </c>
    </row>
    <row r="349" spans="1:4" s="1" customFormat="1">
      <c r="A349" s="5">
        <v>219007</v>
      </c>
      <c r="B349" s="9" t="str">
        <v>（株）公共補償コンサルタント</v>
      </c>
      <c r="C349" s="9" t="s">
        <v>161</v>
      </c>
      <c r="D349" s="9" t="str">
        <v>3100853 茨城県水戸市平須町４－２７</v>
      </c>
    </row>
    <row r="350" spans="1:4" s="1" customFormat="1">
      <c r="A350" s="5">
        <v>219008</v>
      </c>
      <c r="B350" s="9" t="str">
        <v>（株）公共用地補償研究所</v>
      </c>
      <c r="C350" s="9" t="s">
        <v>101</v>
      </c>
      <c r="D350" s="9" t="str">
        <v>3114145 茨城県水戸市双葉台５－７８３－１３</v>
      </c>
    </row>
    <row r="351" spans="1:4" s="1" customFormat="1">
      <c r="A351" s="5">
        <v>219008</v>
      </c>
      <c r="B351" s="9" t="str">
        <v>（株）公共用地補償研究所</v>
      </c>
      <c r="C351" s="9" t="s">
        <v>161</v>
      </c>
      <c r="D351" s="9" t="str">
        <v>3114145 茨城県水戸市双葉台５－７８３－１３</v>
      </c>
    </row>
    <row r="352" spans="1:4" s="1" customFormat="1">
      <c r="A352" s="5">
        <v>219012</v>
      </c>
      <c r="B352" s="9" t="str">
        <v>（株）江東微生物研究所 水戸支所</v>
      </c>
      <c r="C352" s="9" t="s">
        <v>121</v>
      </c>
      <c r="D352" s="9" t="str">
        <v>3114151 茨城県水戸市姫子１－１０１－５</v>
      </c>
    </row>
    <row r="353" spans="1:4" s="1" customFormat="1">
      <c r="A353" s="5">
        <v>219013</v>
      </c>
      <c r="B353" s="9" t="str">
        <v>（一財）ＡＶＣＣ</v>
      </c>
      <c r="C353" s="9" t="s">
        <v>23</v>
      </c>
      <c r="D353" s="9" t="str">
        <v>1000013 東京都千代田区霞が関３－２－１</v>
      </c>
    </row>
    <row r="354" spans="1:4" s="1" customFormat="1">
      <c r="A354" s="5">
        <v>219013</v>
      </c>
      <c r="B354" s="9" t="str">
        <v>（一財）ＡＶＣＣ</v>
      </c>
      <c r="C354" s="9" t="s">
        <v>20</v>
      </c>
      <c r="D354" s="9" t="str">
        <v>1000013 東京都千代田区霞が関３－２－１</v>
      </c>
    </row>
    <row r="355" spans="1:4" s="1" customFormat="1">
      <c r="A355" s="5">
        <v>219014</v>
      </c>
      <c r="B355" s="9" t="str">
        <v>（株）コウノ 笠間営業所</v>
      </c>
      <c r="C355" s="9" t="s">
        <v>101</v>
      </c>
      <c r="D355" s="9" t="str">
        <v>3091604 茨城県笠間市大渕７３２</v>
      </c>
    </row>
    <row r="356" spans="1:4" s="1" customFormat="1">
      <c r="A356" s="5">
        <v>219014</v>
      </c>
      <c r="B356" s="9" t="str">
        <v>（株）コウノ 笠間営業所</v>
      </c>
      <c r="C356" s="9" t="s">
        <v>20</v>
      </c>
      <c r="D356" s="9" t="str">
        <v>3091604 茨城県笠間市大渕７３２</v>
      </c>
    </row>
    <row r="357" spans="1:4" s="1" customFormat="1">
      <c r="A357" s="5">
        <v>219014</v>
      </c>
      <c r="B357" s="9" t="str">
        <v>（株）コウノ 笠間営業所</v>
      </c>
      <c r="C357" s="9" t="s">
        <v>21</v>
      </c>
      <c r="D357" s="9" t="str">
        <v>3091604 茨城県笠間市大渕７３２</v>
      </c>
    </row>
    <row r="358" spans="1:4" s="1" customFormat="1">
      <c r="A358" s="5">
        <v>219014</v>
      </c>
      <c r="B358" s="9" t="str">
        <v>（株）コウノ 笠間営業所</v>
      </c>
      <c r="C358" s="9" t="s">
        <v>161</v>
      </c>
      <c r="D358" s="9" t="str">
        <v>3091604 茨城県笠間市大渕７３２</v>
      </c>
    </row>
    <row r="359" spans="1:4" s="1" customFormat="1">
      <c r="A359" s="5">
        <v>219015</v>
      </c>
      <c r="B359" s="9" t="str">
        <v>（株）河野正博建築設計事務所</v>
      </c>
      <c r="C359" s="9" t="s">
        <v>23</v>
      </c>
      <c r="D359" s="9" t="str">
        <v>3050817 茨城県つくば市研究学園５－６－６　Ｄ１２－５１０号</v>
      </c>
    </row>
    <row r="360" spans="1:4" s="1" customFormat="1">
      <c r="A360" s="5">
        <v>219016</v>
      </c>
      <c r="B360" s="9" t="str">
        <v>（株）光洋都市技術コンサルタント</v>
      </c>
      <c r="C360" s="9" t="s">
        <v>101</v>
      </c>
      <c r="D360" s="9" t="str">
        <v>3100845 茨城県水戸市吉沢町４４－１</v>
      </c>
    </row>
    <row r="361" spans="1:4" s="1" customFormat="1">
      <c r="A361" s="5">
        <v>219016</v>
      </c>
      <c r="B361" s="9" t="str">
        <v>（株）光洋都市技術コンサルタント</v>
      </c>
      <c r="C361" s="9" t="s">
        <v>23</v>
      </c>
      <c r="D361" s="9" t="str">
        <v>3100845 茨城県水戸市吉沢町４４－１</v>
      </c>
    </row>
    <row r="362" spans="1:4" s="1" customFormat="1">
      <c r="A362" s="5">
        <v>219016</v>
      </c>
      <c r="B362" s="9" t="str">
        <v>（株）光洋都市技術コンサルタント</v>
      </c>
      <c r="C362" s="9" t="s">
        <v>20</v>
      </c>
      <c r="D362" s="9" t="str">
        <v>3100845 茨城県水戸市吉沢町４４－１</v>
      </c>
    </row>
    <row r="363" spans="1:4" s="1" customFormat="1">
      <c r="A363" s="5">
        <v>219016</v>
      </c>
      <c r="B363" s="9" t="str">
        <v>（株）光洋都市技術コンサルタント</v>
      </c>
      <c r="C363" s="9" t="s">
        <v>21</v>
      </c>
      <c r="D363" s="9" t="str">
        <v>3100845 茨城県水戸市吉沢町４４－１</v>
      </c>
    </row>
    <row r="364" spans="1:4" s="1" customFormat="1">
      <c r="A364" s="5">
        <v>219016</v>
      </c>
      <c r="B364" s="9" t="str">
        <v>（株）光洋都市技術コンサルタント</v>
      </c>
      <c r="C364" s="9" t="s">
        <v>161</v>
      </c>
      <c r="D364" s="9" t="str">
        <v>3100845 茨城県水戸市吉沢町４４－１</v>
      </c>
    </row>
    <row r="365" spans="1:4" s="1" customFormat="1">
      <c r="A365" s="5">
        <v>219017</v>
      </c>
      <c r="B365" s="9" t="str">
        <v>（株）光和コンサルタンツ</v>
      </c>
      <c r="C365" s="9" t="s">
        <v>101</v>
      </c>
      <c r="D365" s="9" t="str">
        <v>3002705 茨城県常総市豊田２４７４－７</v>
      </c>
    </row>
    <row r="366" spans="1:4" s="1" customFormat="1">
      <c r="A366" s="5">
        <v>219017</v>
      </c>
      <c r="B366" s="9" t="str">
        <v>（株）光和コンサルタンツ</v>
      </c>
      <c r="C366" s="9" t="s">
        <v>20</v>
      </c>
      <c r="D366" s="9" t="str">
        <v>3002705 茨城県常総市豊田２４７４－７</v>
      </c>
    </row>
    <row r="367" spans="1:4" s="1" customFormat="1">
      <c r="A367" s="5">
        <v>219017</v>
      </c>
      <c r="B367" s="9" t="str">
        <v>（株）光和コンサルタンツ</v>
      </c>
      <c r="C367" s="9" t="s">
        <v>21</v>
      </c>
      <c r="D367" s="9" t="str">
        <v>3002705 茨城県常総市豊田２４７４－７</v>
      </c>
    </row>
    <row r="368" spans="1:4" s="1" customFormat="1">
      <c r="A368" s="5">
        <v>219017</v>
      </c>
      <c r="B368" s="9" t="str">
        <v>（株）光和コンサルタンツ</v>
      </c>
      <c r="C368" s="9" t="s">
        <v>161</v>
      </c>
      <c r="D368" s="9" t="str">
        <v>3002705 茨城県常総市豊田２４７４－７</v>
      </c>
    </row>
    <row r="369" spans="1:4" s="1" customFormat="1">
      <c r="A369" s="5">
        <v>219018</v>
      </c>
      <c r="B369" s="9" t="str">
        <v>（株）広和設計</v>
      </c>
      <c r="C369" s="9" t="s">
        <v>101</v>
      </c>
      <c r="D369" s="9" t="str">
        <v>3100847 茨城県水戸市米沢町１６６－５</v>
      </c>
    </row>
    <row r="370" spans="1:4" s="1" customFormat="1">
      <c r="A370" s="5">
        <v>219018</v>
      </c>
      <c r="B370" s="9" t="str">
        <v>（株）広和設計</v>
      </c>
      <c r="C370" s="9" t="s">
        <v>23</v>
      </c>
      <c r="D370" s="9" t="str">
        <v>3100847 茨城県水戸市米沢町１６６－５</v>
      </c>
    </row>
    <row r="371" spans="1:4" s="1" customFormat="1">
      <c r="A371" s="5">
        <v>219018</v>
      </c>
      <c r="B371" s="9" t="str">
        <v>（株）広和設計</v>
      </c>
      <c r="C371" s="9" t="s">
        <v>20</v>
      </c>
      <c r="D371" s="9" t="str">
        <v>3100847 茨城県水戸市米沢町１６６－５</v>
      </c>
    </row>
    <row r="372" spans="1:4" s="1" customFormat="1">
      <c r="A372" s="5">
        <v>219018</v>
      </c>
      <c r="B372" s="9" t="str">
        <v>（株）広和設計</v>
      </c>
      <c r="C372" s="9" t="s">
        <v>21</v>
      </c>
      <c r="D372" s="9" t="str">
        <v>3100847 茨城県水戸市米沢町１６６－５</v>
      </c>
    </row>
    <row r="373" spans="1:4" s="1" customFormat="1">
      <c r="A373" s="5">
        <v>219018</v>
      </c>
      <c r="B373" s="9" t="str">
        <v>（株）広和設計</v>
      </c>
      <c r="C373" s="9" t="s">
        <v>161</v>
      </c>
      <c r="D373" s="9" t="str">
        <v>3100847 茨城県水戸市米沢町１６６－５</v>
      </c>
    </row>
    <row r="374" spans="1:4" s="1" customFormat="1">
      <c r="A374" s="5">
        <v>219019</v>
      </c>
      <c r="B374" s="9" t="str">
        <v>（株）国際開発コンサルタンツ 水戸事務所</v>
      </c>
      <c r="C374" s="9" t="s">
        <v>101</v>
      </c>
      <c r="D374" s="9" t="str">
        <v>3100804 茨城県水戸市白梅１－２－３６</v>
      </c>
    </row>
    <row r="375" spans="1:4" s="1" customFormat="1">
      <c r="A375" s="5">
        <v>219019</v>
      </c>
      <c r="B375" s="9" t="str">
        <v>（株）国際開発コンサルタンツ 水戸事務所</v>
      </c>
      <c r="C375" s="9" t="s">
        <v>23</v>
      </c>
      <c r="D375" s="9" t="str">
        <v>3100804 茨城県水戸市白梅１－２－３６</v>
      </c>
    </row>
    <row r="376" spans="1:4" s="1" customFormat="1">
      <c r="A376" s="5">
        <v>219019</v>
      </c>
      <c r="B376" s="9" t="str">
        <v>（株）国際開発コンサルタンツ 水戸事務所</v>
      </c>
      <c r="C376" s="9" t="s">
        <v>20</v>
      </c>
      <c r="D376" s="9" t="str">
        <v>3100804 茨城県水戸市白梅１－２－３６</v>
      </c>
    </row>
    <row r="377" spans="1:4" s="1" customFormat="1">
      <c r="A377" s="5">
        <v>219020</v>
      </c>
      <c r="B377" s="9" t="str">
        <v>国際航業（株） 水戸営業所</v>
      </c>
      <c r="C377" s="9" t="s">
        <v>101</v>
      </c>
      <c r="D377" s="9" t="str">
        <v>3100803 茨城県水戸市城南１－１－８</v>
      </c>
    </row>
    <row r="378" spans="1:4" s="1" customFormat="1">
      <c r="A378" s="5">
        <v>219020</v>
      </c>
      <c r="B378" s="9" t="str">
        <v>国際航業（株） 水戸営業所</v>
      </c>
      <c r="C378" s="9" t="s">
        <v>23</v>
      </c>
      <c r="D378" s="9" t="str">
        <v>3100803 茨城県水戸市城南１－１－８</v>
      </c>
    </row>
    <row r="379" spans="1:4" s="1" customFormat="1">
      <c r="A379" s="5">
        <v>219020</v>
      </c>
      <c r="B379" s="9" t="str">
        <v>国際航業（株） 水戸営業所</v>
      </c>
      <c r="C379" s="9" t="s">
        <v>20</v>
      </c>
      <c r="D379" s="9" t="str">
        <v>3100803 茨城県水戸市城南１－１－８</v>
      </c>
    </row>
    <row r="380" spans="1:4" s="1" customFormat="1">
      <c r="A380" s="5">
        <v>219020</v>
      </c>
      <c r="B380" s="9" t="str">
        <v>国際航業（株） 水戸営業所</v>
      </c>
      <c r="C380" s="9" t="s">
        <v>21</v>
      </c>
      <c r="D380" s="9" t="str">
        <v>3100803 茨城県水戸市城南１－１－８</v>
      </c>
    </row>
    <row r="381" spans="1:4" s="1" customFormat="1">
      <c r="A381" s="5">
        <v>219020</v>
      </c>
      <c r="B381" s="9" t="str">
        <v>国際航業（株） 水戸営業所</v>
      </c>
      <c r="C381" s="9" t="s">
        <v>161</v>
      </c>
      <c r="D381" s="9" t="str">
        <v>3100803 茨城県水戸市城南１－１－８</v>
      </c>
    </row>
    <row r="382" spans="1:4" s="1" customFormat="1">
      <c r="A382" s="5">
        <v>219020</v>
      </c>
      <c r="B382" s="9" t="str">
        <v>国際航業（株） 水戸営業所</v>
      </c>
      <c r="C382" s="9" t="s">
        <v>196</v>
      </c>
      <c r="D382" s="9" t="str">
        <v>3100803 茨城県水戸市城南１－１－８</v>
      </c>
    </row>
    <row r="383" spans="1:4" s="1" customFormat="1">
      <c r="A383" s="5">
        <v>219020</v>
      </c>
      <c r="B383" s="9" t="str">
        <v>国際航業（株） 水戸営業所</v>
      </c>
      <c r="C383" s="9" t="s">
        <v>121</v>
      </c>
      <c r="D383" s="9" t="str">
        <v>3100803 茨城県水戸市城南１－１－８</v>
      </c>
    </row>
    <row r="384" spans="1:4" s="1" customFormat="1">
      <c r="A384" s="5">
        <v>219021</v>
      </c>
      <c r="B384" s="9" t="str">
        <v>（株）国際創建コンサルタント</v>
      </c>
      <c r="C384" s="9" t="s">
        <v>101</v>
      </c>
      <c r="D384" s="9" t="str">
        <v>2600027 千葉県千葉市中央区新田町５－１０</v>
      </c>
    </row>
    <row r="385" spans="1:4" s="1" customFormat="1">
      <c r="A385" s="5">
        <v>219021</v>
      </c>
      <c r="B385" s="9" t="str">
        <v>（株）国際創建コンサルタント</v>
      </c>
      <c r="C385" s="9" t="s">
        <v>20</v>
      </c>
      <c r="D385" s="9" t="str">
        <v>2600027 千葉県千葉市中央区新田町５－１０</v>
      </c>
    </row>
    <row r="386" spans="1:4" s="1" customFormat="1">
      <c r="A386" s="5">
        <v>219021</v>
      </c>
      <c r="B386" s="9" t="str">
        <v>（株）国際創建コンサルタント</v>
      </c>
      <c r="C386" s="9" t="s">
        <v>21</v>
      </c>
      <c r="D386" s="9" t="str">
        <v>2600027 千葉県千葉市中央区新田町５－１０</v>
      </c>
    </row>
    <row r="387" spans="1:4" s="1" customFormat="1">
      <c r="A387" s="5">
        <v>219022</v>
      </c>
      <c r="B387" s="9" t="str">
        <v>国際文化財（株） 東日本支店</v>
      </c>
      <c r="C387" s="9" t="s">
        <v>101</v>
      </c>
      <c r="D387" s="9" t="str">
        <v>1410022 東京都品川区東五反田２－３－４</v>
      </c>
    </row>
    <row r="388" spans="1:4" s="1" customFormat="1">
      <c r="A388" s="5">
        <v>219024</v>
      </c>
      <c r="B388" s="9" t="str">
        <v>国土建設コンサルタント（株） 笠間支店</v>
      </c>
      <c r="C388" s="9" t="s">
        <v>101</v>
      </c>
      <c r="D388" s="9" t="str">
        <v>3091634 茨城県笠間市福原３６８１</v>
      </c>
    </row>
    <row r="389" spans="1:4" s="1" customFormat="1">
      <c r="A389" s="5">
        <v>219024</v>
      </c>
      <c r="B389" s="9" t="str">
        <v>国土建設コンサルタント（株） 笠間支店</v>
      </c>
      <c r="C389" s="9" t="s">
        <v>20</v>
      </c>
      <c r="D389" s="9" t="str">
        <v>3091634 茨城県笠間市福原３６８１</v>
      </c>
    </row>
    <row r="390" spans="1:4" s="1" customFormat="1">
      <c r="A390" s="5">
        <v>219024</v>
      </c>
      <c r="B390" s="9" t="str">
        <v>国土建設コンサルタント（株） 笠間支店</v>
      </c>
      <c r="C390" s="9" t="s">
        <v>21</v>
      </c>
      <c r="D390" s="9" t="str">
        <v>3091634 茨城県笠間市福原３６８１</v>
      </c>
    </row>
    <row r="391" spans="1:4" s="1" customFormat="1">
      <c r="A391" s="5">
        <v>219024</v>
      </c>
      <c r="B391" s="9" t="str">
        <v>国土建設コンサルタント（株） 笠間支店</v>
      </c>
      <c r="C391" s="9" t="s">
        <v>161</v>
      </c>
      <c r="D391" s="9" t="str">
        <v>3091634 茨城県笠間市福原３６８１</v>
      </c>
    </row>
    <row r="392" spans="1:4" s="1" customFormat="1">
      <c r="A392" s="5">
        <v>219025</v>
      </c>
      <c r="B392" s="9" t="str">
        <v>国土情報開発（株）</v>
      </c>
      <c r="C392" s="9" t="s">
        <v>101</v>
      </c>
      <c r="D392" s="9" t="str">
        <v>1548530 東京都世田谷区池尻２－７－３</v>
      </c>
    </row>
    <row r="393" spans="1:4" s="1" customFormat="1">
      <c r="A393" s="5">
        <v>219026</v>
      </c>
      <c r="B393" s="9" t="str">
        <v>国土地図（株）</v>
      </c>
      <c r="C393" s="9" t="s">
        <v>101</v>
      </c>
      <c r="D393" s="9" t="str">
        <v>1610031 東京都新宿区西落合２－１２－４</v>
      </c>
    </row>
    <row r="394" spans="1:4" s="1" customFormat="1">
      <c r="A394" s="5">
        <v>219027</v>
      </c>
      <c r="B394" s="9" t="str">
        <v>国土防災技術（株） 水戸営業所</v>
      </c>
      <c r="C394" s="9" t="s">
        <v>101</v>
      </c>
      <c r="D394" s="9" t="str">
        <v>3100011 茨城県水戸市三の丸１－３－２</v>
      </c>
    </row>
    <row r="395" spans="1:4" s="1" customFormat="1">
      <c r="A395" s="5">
        <v>219027</v>
      </c>
      <c r="B395" s="9" t="str">
        <v>国土防災技術（株） 水戸営業所</v>
      </c>
      <c r="C395" s="9" t="s">
        <v>20</v>
      </c>
      <c r="D395" s="9" t="str">
        <v>3100011 茨城県水戸市三の丸１－３－２</v>
      </c>
    </row>
    <row r="396" spans="1:4" s="1" customFormat="1">
      <c r="A396" s="5">
        <v>219027</v>
      </c>
      <c r="B396" s="9" t="str">
        <v>国土防災技術（株） 水戸営業所</v>
      </c>
      <c r="C396" s="9" t="s">
        <v>21</v>
      </c>
      <c r="D396" s="9" t="str">
        <v>3100011 茨城県水戸市三の丸１－３－２</v>
      </c>
    </row>
    <row r="397" spans="1:4" s="1" customFormat="1">
      <c r="A397" s="5">
        <v>219027</v>
      </c>
      <c r="B397" s="9" t="str">
        <v>国土防災技術（株） 水戸営業所</v>
      </c>
      <c r="C397" s="9" t="s">
        <v>161</v>
      </c>
      <c r="D397" s="9" t="str">
        <v>3100011 茨城県水戸市三の丸１－３－２</v>
      </c>
    </row>
    <row r="398" spans="1:4" s="1" customFormat="1">
      <c r="A398" s="5">
        <v>219028</v>
      </c>
      <c r="B398" s="9" t="str">
        <v>（株）コクドリサーチ 茨城営業所</v>
      </c>
      <c r="C398" s="9" t="s">
        <v>101</v>
      </c>
      <c r="D398" s="9" t="str">
        <v>3100844 茨城県水戸市住吉町１４－８</v>
      </c>
    </row>
    <row r="399" spans="1:4" s="1" customFormat="1">
      <c r="A399" s="5">
        <v>219028</v>
      </c>
      <c r="B399" s="9" t="str">
        <v>（株）コクドリサーチ 茨城営業所</v>
      </c>
      <c r="C399" s="9" t="s">
        <v>161</v>
      </c>
      <c r="D399" s="9" t="str">
        <v>3100844 茨城県水戸市住吉町１４－８</v>
      </c>
    </row>
    <row r="400" spans="1:4" s="1" customFormat="1">
      <c r="A400" s="5">
        <v>219029</v>
      </c>
      <c r="B400" s="9" t="str">
        <v>（株）コスモ計測 笠間営業所</v>
      </c>
      <c r="C400" s="9" t="s">
        <v>101</v>
      </c>
      <c r="D400" s="9" t="str">
        <v>3190206 茨城県笠間市安居２２７３</v>
      </c>
    </row>
    <row r="401" spans="1:4" s="1" customFormat="1">
      <c r="A401" s="5">
        <v>219029</v>
      </c>
      <c r="B401" s="9" t="str">
        <v>（株）コスモ計測 笠間営業所</v>
      </c>
      <c r="C401" s="9" t="s">
        <v>20</v>
      </c>
      <c r="D401" s="9" t="str">
        <v>3190206 茨城県笠間市安居２２７３</v>
      </c>
    </row>
    <row r="402" spans="1:4" s="1" customFormat="1">
      <c r="A402" s="5">
        <v>219029</v>
      </c>
      <c r="B402" s="9" t="str">
        <v>（株）コスモ計測 笠間営業所</v>
      </c>
      <c r="C402" s="9" t="s">
        <v>21</v>
      </c>
      <c r="D402" s="9" t="str">
        <v>3190206 茨城県笠間市安居２２７３</v>
      </c>
    </row>
    <row r="403" spans="1:4" s="1" customFormat="1">
      <c r="A403" s="5">
        <v>219029</v>
      </c>
      <c r="B403" s="9" t="str">
        <v>（株）コスモ計測 笠間営業所</v>
      </c>
      <c r="C403" s="9" t="s">
        <v>161</v>
      </c>
      <c r="D403" s="9" t="str">
        <v>3190206 茨城県笠間市安居２２７３</v>
      </c>
    </row>
    <row r="404" spans="1:4" s="1" customFormat="1">
      <c r="A404" s="5">
        <v>219029</v>
      </c>
      <c r="B404" s="9" t="str">
        <v>（株）コスモ計測 笠間営業所</v>
      </c>
      <c r="C404" s="9" t="s">
        <v>191</v>
      </c>
      <c r="D404" s="9" t="str">
        <v>3190206 茨城県笠間市安居２２７３</v>
      </c>
    </row>
    <row r="405" spans="1:4" s="1" customFormat="1">
      <c r="A405" s="5">
        <v>219031</v>
      </c>
      <c r="B405" s="9" t="str">
        <v>（株）コモン都市設計</v>
      </c>
      <c r="C405" s="9" t="s">
        <v>101</v>
      </c>
      <c r="D405" s="9" t="str">
        <v>3120023 茨城県ひたちなか市大平１－３－１２</v>
      </c>
    </row>
    <row r="406" spans="1:4" s="1" customFormat="1">
      <c r="A406" s="5">
        <v>219031</v>
      </c>
      <c r="B406" s="9" t="str">
        <v>（株）コモン都市設計</v>
      </c>
      <c r="C406" s="9" t="s">
        <v>20</v>
      </c>
      <c r="D406" s="9" t="str">
        <v>3120023 茨城県ひたちなか市大平１－３－１２</v>
      </c>
    </row>
    <row r="407" spans="1:4" s="1" customFormat="1">
      <c r="A407" s="5">
        <v>219031</v>
      </c>
      <c r="B407" s="9" t="str">
        <v>（株）コモン都市設計</v>
      </c>
      <c r="C407" s="9" t="s">
        <v>21</v>
      </c>
      <c r="D407" s="9" t="str">
        <v>3120023 茨城県ひたちなか市大平１－３－１２</v>
      </c>
    </row>
    <row r="408" spans="1:4" s="1" customFormat="1">
      <c r="A408" s="5">
        <v>219031</v>
      </c>
      <c r="B408" s="9" t="str">
        <v>（株）コモン都市設計</v>
      </c>
      <c r="C408" s="9" t="s">
        <v>161</v>
      </c>
      <c r="D408" s="9" t="str">
        <v>3120023 茨城県ひたちなか市大平１－３－１２</v>
      </c>
    </row>
    <row r="409" spans="1:4" s="1" customFormat="1">
      <c r="A409" s="5">
        <v>219032</v>
      </c>
      <c r="B409" s="9" t="str">
        <v>（株）コンステック 東京支店</v>
      </c>
      <c r="C409" s="9" t="s">
        <v>23</v>
      </c>
      <c r="D409" s="9" t="str">
        <v>1430006 東京都大田区平和島６－１－１</v>
      </c>
    </row>
    <row r="410" spans="1:4" s="1" customFormat="1">
      <c r="A410" s="5">
        <v>219032</v>
      </c>
      <c r="B410" s="9" t="str">
        <v>（株）コンステック 東京支店</v>
      </c>
      <c r="C410" s="9" t="s">
        <v>20</v>
      </c>
      <c r="D410" s="9" t="str">
        <v>1430006 東京都大田区平和島６－１－１</v>
      </c>
    </row>
    <row r="411" spans="1:4" s="1" customFormat="1">
      <c r="A411" s="5">
        <v>219033</v>
      </c>
      <c r="B411" s="9" t="str">
        <v>（有）五木總不動産鑑定事務所</v>
      </c>
      <c r="C411" s="9" t="s">
        <v>196</v>
      </c>
      <c r="D411" s="9" t="str">
        <v>3002358 茨城県つくばみらい市陽光台１－１－２　Ａ１４０６</v>
      </c>
    </row>
    <row r="412" spans="1:4" s="1" customFormat="1">
      <c r="A412" s="5">
        <v>220001</v>
      </c>
      <c r="B412" s="9" t="str">
        <v>（株）サーベイリサーチセンター</v>
      </c>
      <c r="C412" s="9" t="s">
        <v>101</v>
      </c>
      <c r="D412" s="9" t="str">
        <v>1168581 東京都荒川区西日暮里２－４０－１０</v>
      </c>
    </row>
    <row r="413" spans="1:4" s="1" customFormat="1">
      <c r="A413" s="5">
        <v>220001</v>
      </c>
      <c r="B413" s="9" t="str">
        <v>（株）サーベイリサーチセンター</v>
      </c>
      <c r="C413" s="9" t="s">
        <v>20</v>
      </c>
      <c r="D413" s="9" t="str">
        <v>1168581 東京都荒川区西日暮里２－４０－１０</v>
      </c>
    </row>
    <row r="414" spans="1:4" s="1" customFormat="1">
      <c r="A414" s="5">
        <v>220002</v>
      </c>
      <c r="B414" s="9" t="str">
        <v>（一社）埼玉県環境検査研究協会</v>
      </c>
      <c r="C414" s="9" t="s">
        <v>20</v>
      </c>
      <c r="D414" s="9" t="str">
        <v>3300855 埼玉県さいたま市大宮区上小町１４５０－１１</v>
      </c>
    </row>
    <row r="415" spans="1:4" s="1" customFormat="1">
      <c r="A415" s="5">
        <v>220002</v>
      </c>
      <c r="B415" s="9" t="str">
        <v>（一社）埼玉県環境検査研究協会</v>
      </c>
      <c r="C415" s="9" t="s">
        <v>121</v>
      </c>
      <c r="D415" s="9" t="str">
        <v>3300855 埼玉県さいたま市大宮区上小町１４５０－１１</v>
      </c>
    </row>
    <row r="416" spans="1:4" s="1" customFormat="1">
      <c r="A416" s="5">
        <v>220004</v>
      </c>
      <c r="B416" s="9" t="str">
        <v>（株）榊原不動産鑑定事務所</v>
      </c>
      <c r="C416" s="9" t="s">
        <v>161</v>
      </c>
      <c r="D416" s="9" t="str">
        <v>3000812 茨城県土浦市下高津１－１５－１２</v>
      </c>
    </row>
    <row r="417" spans="1:4" s="1" customFormat="1">
      <c r="A417" s="5">
        <v>220004</v>
      </c>
      <c r="B417" s="9" t="str">
        <v>（株）榊原不動産鑑定事務所</v>
      </c>
      <c r="C417" s="9" t="s">
        <v>196</v>
      </c>
      <c r="D417" s="9" t="str">
        <v>3000812 茨城県土浦市下高津１－１５－１２</v>
      </c>
    </row>
    <row r="418" spans="1:4" s="1" customFormat="1">
      <c r="A418" s="5">
        <v>220005</v>
      </c>
      <c r="B418" s="9" t="str">
        <v>（株）坂倉建築研究所</v>
      </c>
      <c r="C418" s="9" t="s">
        <v>23</v>
      </c>
      <c r="D418" s="9" t="str">
        <v>1070052 東京都港区赤坂９－６－１４</v>
      </c>
    </row>
    <row r="419" spans="1:4" s="1" customFormat="1">
      <c r="A419" s="5">
        <v>220006</v>
      </c>
      <c r="B419" s="9" t="str">
        <v>（株）坂本都市設計</v>
      </c>
      <c r="C419" s="9" t="s">
        <v>101</v>
      </c>
      <c r="D419" s="9" t="str">
        <v>3001506 茨城県取手市上萱場３６５</v>
      </c>
    </row>
    <row r="420" spans="1:4" s="1" customFormat="1">
      <c r="A420" s="5">
        <v>220006</v>
      </c>
      <c r="B420" s="9" t="str">
        <v>（株）坂本都市設計</v>
      </c>
      <c r="C420" s="9" t="s">
        <v>20</v>
      </c>
      <c r="D420" s="9" t="str">
        <v>3001506 茨城県取手市上萱場３６５</v>
      </c>
    </row>
    <row r="421" spans="1:4" s="1" customFormat="1">
      <c r="A421" s="5">
        <v>220007</v>
      </c>
      <c r="B421" s="9" t="str">
        <v>（株）桜設計事務所</v>
      </c>
      <c r="C421" s="9" t="s">
        <v>23</v>
      </c>
      <c r="D421" s="9" t="str">
        <v>3100851 茨城県水戸市千波町１２３９</v>
      </c>
    </row>
    <row r="422" spans="1:4" s="1" customFormat="1">
      <c r="A422" s="5">
        <v>220008</v>
      </c>
      <c r="B422" s="9" t="str">
        <v>（株）佐藤総合計画</v>
      </c>
      <c r="C422" s="9" t="s">
        <v>23</v>
      </c>
      <c r="D422" s="9" t="str">
        <v>1300015 東京都墨田区横網２－１０－１２</v>
      </c>
    </row>
    <row r="423" spans="1:4" s="1" customFormat="1">
      <c r="A423" s="5">
        <v>220008</v>
      </c>
      <c r="B423" s="9" t="str">
        <v>（株）佐藤総合計画</v>
      </c>
      <c r="C423" s="9" t="s">
        <v>20</v>
      </c>
      <c r="D423" s="9" t="str">
        <v>1300015 東京都墨田区横網２－１０－１２</v>
      </c>
    </row>
    <row r="424" spans="1:4" s="1" customFormat="1">
      <c r="A424" s="5">
        <v>220009</v>
      </c>
      <c r="B424" s="9" t="str">
        <v>佐藤不動産鑑定（株）</v>
      </c>
      <c r="C424" s="9" t="s">
        <v>196</v>
      </c>
      <c r="D424" s="9" t="str">
        <v>3100063 茨城県水戸市五軒町１－３－３４　会計ビル</v>
      </c>
    </row>
    <row r="425" spans="1:4" s="1" customFormat="1">
      <c r="A425" s="5">
        <v>220010</v>
      </c>
      <c r="B425" s="9" t="str">
        <v>さとう不動産鑑定士事務所</v>
      </c>
      <c r="C425" s="9" t="s">
        <v>161</v>
      </c>
      <c r="D425" s="9" t="str">
        <v>3000028 茨城県土浦市おおつ野７－２－１２</v>
      </c>
    </row>
    <row r="426" spans="1:4" s="1" customFormat="1">
      <c r="A426" s="5">
        <v>220010</v>
      </c>
      <c r="B426" s="9" t="str">
        <v>さとう不動産鑑定士事務所</v>
      </c>
      <c r="C426" s="9" t="s">
        <v>196</v>
      </c>
      <c r="D426" s="9" t="str">
        <v>3000028 茨城県土浦市おおつ野７－２－１２</v>
      </c>
    </row>
    <row r="427" spans="1:4" s="1" customFormat="1">
      <c r="A427" s="5">
        <v>220011</v>
      </c>
      <c r="B427" s="9" t="str">
        <v>（株）サナクト</v>
      </c>
      <c r="C427" s="9" t="s">
        <v>23</v>
      </c>
      <c r="D427" s="9" t="str">
        <v>3300061 埼玉県さいたま市浦和区常盤４－１－１　浦和システムビルヂング</v>
      </c>
    </row>
    <row r="428" spans="1:4" s="1" customFormat="1">
      <c r="A428" s="5">
        <v>220012</v>
      </c>
      <c r="B428" s="9" t="str">
        <v>（株）澤田不動産鑑定所</v>
      </c>
      <c r="C428" s="9" t="s">
        <v>161</v>
      </c>
      <c r="D428" s="9" t="str">
        <v>3100026 茨城県水戸市泉町２－４－２８</v>
      </c>
    </row>
    <row r="429" spans="1:4" s="1" customFormat="1">
      <c r="A429" s="5">
        <v>220012</v>
      </c>
      <c r="B429" s="9" t="str">
        <v>（株）澤田不動産鑑定所</v>
      </c>
      <c r="C429" s="9" t="s">
        <v>196</v>
      </c>
      <c r="D429" s="9" t="str">
        <v>3100026 茨城県水戸市泉町２－４－２８</v>
      </c>
    </row>
    <row r="430" spans="1:4" s="1" customFormat="1">
      <c r="A430" s="5">
        <v>220015</v>
      </c>
      <c r="B430" s="9" t="str">
        <v>ＮｉＸ三喜（株）</v>
      </c>
      <c r="C430" s="9" t="s">
        <v>101</v>
      </c>
      <c r="D430" s="9" t="str">
        <v>3100803 茨城県水戸市城南１－７－５</v>
      </c>
    </row>
    <row r="431" spans="1:4" s="1" customFormat="1">
      <c r="A431" s="5">
        <v>220015</v>
      </c>
      <c r="B431" s="9" t="str">
        <v>ＮｉＸ三喜（株）</v>
      </c>
      <c r="C431" s="9" t="s">
        <v>20</v>
      </c>
      <c r="D431" s="9" t="str">
        <v>3100803 茨城県水戸市城南１－７－５</v>
      </c>
    </row>
    <row r="432" spans="1:4" s="1" customFormat="1">
      <c r="A432" s="5">
        <v>220015</v>
      </c>
      <c r="B432" s="9" t="str">
        <v>ＮｉＸ三喜（株）</v>
      </c>
      <c r="C432" s="9" t="s">
        <v>21</v>
      </c>
      <c r="D432" s="9" t="str">
        <v>3100803 茨城県水戸市城南１－７－５</v>
      </c>
    </row>
    <row r="433" spans="1:4" s="1" customFormat="1">
      <c r="A433" s="5">
        <v>220015</v>
      </c>
      <c r="B433" s="9" t="str">
        <v>ＮｉＸ三喜（株）</v>
      </c>
      <c r="C433" s="9" t="s">
        <v>161</v>
      </c>
      <c r="D433" s="9" t="str">
        <v>3100803 茨城県水戸市城南１－７－５</v>
      </c>
    </row>
    <row r="434" spans="1:4" s="1" customFormat="1">
      <c r="A434" s="5">
        <v>220016</v>
      </c>
      <c r="B434" s="9" t="str">
        <v>サンコーコンサルタント（株） 茨城営業所</v>
      </c>
      <c r="C434" s="9" t="s">
        <v>101</v>
      </c>
      <c r="D434" s="9" t="str">
        <v>3100803 茨城県水戸市城南３－１０－１７</v>
      </c>
    </row>
    <row r="435" spans="1:4" s="1" customFormat="1">
      <c r="A435" s="5">
        <v>220016</v>
      </c>
      <c r="B435" s="9" t="str">
        <v>サンコーコンサルタント（株） 茨城営業所</v>
      </c>
      <c r="C435" s="9" t="s">
        <v>23</v>
      </c>
      <c r="D435" s="9" t="str">
        <v>3100803 茨城県水戸市城南３－１０－１７</v>
      </c>
    </row>
    <row r="436" spans="1:4" s="1" customFormat="1">
      <c r="A436" s="5">
        <v>220016</v>
      </c>
      <c r="B436" s="9" t="str">
        <v>サンコーコンサルタント（株） 茨城営業所</v>
      </c>
      <c r="C436" s="9" t="s">
        <v>20</v>
      </c>
      <c r="D436" s="9" t="str">
        <v>3100803 茨城県水戸市城南３－１０－１７</v>
      </c>
    </row>
    <row r="437" spans="1:4" s="1" customFormat="1">
      <c r="A437" s="5">
        <v>220016</v>
      </c>
      <c r="B437" s="9" t="str">
        <v>サンコーコンサルタント（株） 茨城営業所</v>
      </c>
      <c r="C437" s="9" t="s">
        <v>21</v>
      </c>
      <c r="D437" s="9" t="str">
        <v>3100803 茨城県水戸市城南３－１０－１７</v>
      </c>
    </row>
    <row r="438" spans="1:4" s="1" customFormat="1">
      <c r="A438" s="5">
        <v>220016</v>
      </c>
      <c r="B438" s="9" t="str">
        <v>サンコーコンサルタント（株） 茨城営業所</v>
      </c>
      <c r="C438" s="9" t="s">
        <v>161</v>
      </c>
      <c r="D438" s="9" t="str">
        <v>3100803 茨城県水戸市城南３－１０－１７</v>
      </c>
    </row>
    <row r="439" spans="1:4" s="1" customFormat="1">
      <c r="A439" s="5">
        <v>220016</v>
      </c>
      <c r="B439" s="9" t="str">
        <v>サンコーコンサルタント（株） 茨城営業所</v>
      </c>
      <c r="C439" s="9" t="s">
        <v>121</v>
      </c>
      <c r="D439" s="9" t="str">
        <v>3100803 茨城県水戸市城南３－１０－１７</v>
      </c>
    </row>
    <row r="440" spans="1:4" s="1" customFormat="1">
      <c r="A440" s="5">
        <v>220017</v>
      </c>
      <c r="B440" s="9" t="str">
        <v>（株）三進</v>
      </c>
      <c r="C440" s="9" t="s">
        <v>101</v>
      </c>
      <c r="D440" s="9" t="str">
        <v>3291232 栃木県高根沢町光陽台５－１３－２</v>
      </c>
    </row>
    <row r="441" spans="1:4" s="1" customFormat="1">
      <c r="A441" s="5">
        <v>220017</v>
      </c>
      <c r="B441" s="9" t="str">
        <v>（株）三進</v>
      </c>
      <c r="C441" s="9" t="s">
        <v>23</v>
      </c>
      <c r="D441" s="9" t="str">
        <v>3291232 栃木県高根沢町光陽台５－１３－２</v>
      </c>
    </row>
    <row r="442" spans="1:4" s="1" customFormat="1">
      <c r="A442" s="5">
        <v>220017</v>
      </c>
      <c r="B442" s="9" t="str">
        <v>（株）三進</v>
      </c>
      <c r="C442" s="9" t="s">
        <v>20</v>
      </c>
      <c r="D442" s="9" t="str">
        <v>3291232 栃木県高根沢町光陽台５－１３－２</v>
      </c>
    </row>
    <row r="443" spans="1:4" s="1" customFormat="1">
      <c r="A443" s="5">
        <v>220017</v>
      </c>
      <c r="B443" s="9" t="str">
        <v>（株）三進</v>
      </c>
      <c r="C443" s="9" t="s">
        <v>21</v>
      </c>
      <c r="D443" s="9" t="str">
        <v>3291232 栃木県高根沢町光陽台５－１３－２</v>
      </c>
    </row>
    <row r="444" spans="1:4" s="1" customFormat="1">
      <c r="A444" s="5">
        <v>220017</v>
      </c>
      <c r="B444" s="9" t="str">
        <v>（株）三進</v>
      </c>
      <c r="C444" s="9" t="s">
        <v>161</v>
      </c>
      <c r="D444" s="9" t="str">
        <v>3291232 栃木県高根沢町光陽台５－１３－２</v>
      </c>
    </row>
    <row r="445" spans="1:4" s="1" customFormat="1">
      <c r="A445" s="5">
        <v>220018</v>
      </c>
      <c r="B445" s="9" t="str">
        <v>（株）三水コンサルタント 茨城事務所</v>
      </c>
      <c r="C445" s="9" t="s">
        <v>101</v>
      </c>
      <c r="D445" s="9" t="str">
        <v>3100841 茨城県水戸市酒門町３０３５－８</v>
      </c>
    </row>
    <row r="446" spans="1:4" s="1" customFormat="1">
      <c r="A446" s="5">
        <v>220018</v>
      </c>
      <c r="B446" s="9" t="str">
        <v>（株）三水コンサルタント 茨城事務所</v>
      </c>
      <c r="C446" s="9" t="s">
        <v>23</v>
      </c>
      <c r="D446" s="9" t="str">
        <v>3100841 茨城県水戸市酒門町３０３５－８</v>
      </c>
    </row>
    <row r="447" spans="1:4" s="1" customFormat="1">
      <c r="A447" s="5">
        <v>220018</v>
      </c>
      <c r="B447" s="9" t="str">
        <v>（株）三水コンサルタント 茨城事務所</v>
      </c>
      <c r="C447" s="9" t="s">
        <v>20</v>
      </c>
      <c r="D447" s="9" t="str">
        <v>3100841 茨城県水戸市酒門町３０３５－８</v>
      </c>
    </row>
    <row r="448" spans="1:4" s="1" customFormat="1">
      <c r="A448" s="5">
        <v>220018</v>
      </c>
      <c r="B448" s="9" t="str">
        <v>（株）三水コンサルタント 茨城事務所</v>
      </c>
      <c r="C448" s="9" t="s">
        <v>21</v>
      </c>
      <c r="D448" s="9" t="str">
        <v>3100841 茨城県水戸市酒門町３０３５－８</v>
      </c>
    </row>
    <row r="449" spans="1:4" s="1" customFormat="1">
      <c r="A449" s="5">
        <v>220019</v>
      </c>
      <c r="B449" s="9" t="str">
        <v>三展ミネコンサルタント（株）</v>
      </c>
      <c r="C449" s="9" t="s">
        <v>101</v>
      </c>
      <c r="D449" s="9" t="str">
        <v>3000037 茨城県土浦市桜町４－１１－１４</v>
      </c>
    </row>
    <row r="450" spans="1:4" s="1" customFormat="1">
      <c r="A450" s="5">
        <v>220019</v>
      </c>
      <c r="B450" s="9" t="str">
        <v>三展ミネコンサルタント（株）</v>
      </c>
      <c r="C450" s="9" t="s">
        <v>20</v>
      </c>
      <c r="D450" s="9" t="str">
        <v>3000037 茨城県土浦市桜町４－１１－１４</v>
      </c>
    </row>
    <row r="451" spans="1:4" s="1" customFormat="1">
      <c r="A451" s="5">
        <v>220020</v>
      </c>
      <c r="B451" s="9" t="str">
        <v>（株）三祐コンサルタンツ 東京支社</v>
      </c>
      <c r="C451" s="9" t="s">
        <v>101</v>
      </c>
      <c r="D451" s="9" t="str">
        <v>1700004 東京都豊島区北大塚１－１３－１７</v>
      </c>
    </row>
    <row r="452" spans="1:4" s="1" customFormat="1">
      <c r="A452" s="5">
        <v>220020</v>
      </c>
      <c r="B452" s="9" t="str">
        <v>（株）三祐コンサルタンツ 東京支社</v>
      </c>
      <c r="C452" s="9" t="s">
        <v>23</v>
      </c>
      <c r="D452" s="9" t="str">
        <v>1700004 東京都豊島区北大塚１－１３－１７</v>
      </c>
    </row>
    <row r="453" spans="1:4" s="1" customFormat="1">
      <c r="A453" s="5">
        <v>220020</v>
      </c>
      <c r="B453" s="9" t="str">
        <v>（株）三祐コンサルタンツ 東京支社</v>
      </c>
      <c r="C453" s="9" t="s">
        <v>20</v>
      </c>
      <c r="D453" s="9" t="str">
        <v>1700004 東京都豊島区北大塚１－１３－１７</v>
      </c>
    </row>
    <row r="454" spans="1:4" s="1" customFormat="1">
      <c r="A454" s="5">
        <v>220020</v>
      </c>
      <c r="B454" s="9" t="str">
        <v>（株）三祐コンサルタンツ 東京支社</v>
      </c>
      <c r="C454" s="9" t="s">
        <v>21</v>
      </c>
      <c r="D454" s="9" t="str">
        <v>1700004 東京都豊島区北大塚１－１３－１７</v>
      </c>
    </row>
    <row r="455" spans="1:4" s="1" customFormat="1">
      <c r="A455" s="5">
        <v>220020</v>
      </c>
      <c r="B455" s="9" t="str">
        <v>（株）三祐コンサルタンツ 東京支社</v>
      </c>
      <c r="C455" s="9" t="s">
        <v>161</v>
      </c>
      <c r="D455" s="9" t="str">
        <v>1700004 東京都豊島区北大塚１－１３－１７</v>
      </c>
    </row>
    <row r="456" spans="1:4" s="1" customFormat="1">
      <c r="A456" s="5">
        <v>220021</v>
      </c>
      <c r="B456" s="9" t="str">
        <v>三友測量設計（株）</v>
      </c>
      <c r="C456" s="9" t="s">
        <v>101</v>
      </c>
      <c r="D456" s="9" t="str">
        <v>3000026 茨城県土浦市木田余３０４２－１　栄光ビル</v>
      </c>
    </row>
    <row r="457" spans="1:4" s="1" customFormat="1">
      <c r="A457" s="5">
        <v>220021</v>
      </c>
      <c r="B457" s="9" t="str">
        <v>三友測量設計（株）</v>
      </c>
      <c r="C457" s="9" t="s">
        <v>20</v>
      </c>
      <c r="D457" s="9" t="str">
        <v>3000026 茨城県土浦市木田余３０４２－１　栄光ビル</v>
      </c>
    </row>
    <row r="458" spans="1:4" s="1" customFormat="1">
      <c r="A458" s="5">
        <v>220021</v>
      </c>
      <c r="B458" s="9" t="str">
        <v>三友測量設計（株）</v>
      </c>
      <c r="C458" s="9" t="s">
        <v>21</v>
      </c>
      <c r="D458" s="9" t="str">
        <v>3000026 茨城県土浦市木田余３０４２－１　栄光ビル</v>
      </c>
    </row>
    <row r="459" spans="1:4" s="1" customFormat="1">
      <c r="A459" s="5">
        <v>220021</v>
      </c>
      <c r="B459" s="9" t="str">
        <v>三友測量設計（株）</v>
      </c>
      <c r="C459" s="9" t="s">
        <v>161</v>
      </c>
      <c r="D459" s="9" t="str">
        <v>3000026 茨城県土浦市木田余３０４２－１　栄光ビル</v>
      </c>
    </row>
    <row r="460" spans="1:4" s="1" customFormat="1">
      <c r="A460" s="5">
        <v>220022</v>
      </c>
      <c r="B460" s="9" t="str">
        <v>（有）サンヨー測量設計</v>
      </c>
      <c r="C460" s="9" t="s">
        <v>101</v>
      </c>
      <c r="D460" s="9" t="str">
        <v>3091214 茨城県桜川市東桜川３－１２</v>
      </c>
    </row>
    <row r="461" spans="1:4" s="1" customFormat="1">
      <c r="A461" s="5">
        <v>220022</v>
      </c>
      <c r="B461" s="9" t="str">
        <v>（有）サンヨー測量設計</v>
      </c>
      <c r="C461" s="9" t="s">
        <v>20</v>
      </c>
      <c r="D461" s="9" t="str">
        <v>3091214 茨城県桜川市東桜川３－１２</v>
      </c>
    </row>
    <row r="462" spans="1:4" s="1" customFormat="1">
      <c r="A462" s="5">
        <v>220022</v>
      </c>
      <c r="B462" s="9" t="str">
        <v>（有）サンヨー測量設計</v>
      </c>
      <c r="C462" s="9" t="s">
        <v>21</v>
      </c>
      <c r="D462" s="9" t="str">
        <v>3091214 茨城県桜川市東桜川３－１２</v>
      </c>
    </row>
    <row r="463" spans="1:4" s="1" customFormat="1">
      <c r="A463" s="5">
        <v>220023</v>
      </c>
      <c r="B463" s="9" t="str">
        <v>三陽用地（株）</v>
      </c>
      <c r="C463" s="9" t="s">
        <v>101</v>
      </c>
      <c r="D463" s="9" t="str">
        <v>3000048 茨城県土浦市田中３－８－３２</v>
      </c>
    </row>
    <row r="464" spans="1:4" s="1" customFormat="1">
      <c r="A464" s="5">
        <v>220023</v>
      </c>
      <c r="B464" s="9" t="str">
        <v>三陽用地（株）</v>
      </c>
      <c r="C464" s="9" t="s">
        <v>161</v>
      </c>
      <c r="D464" s="9" t="str">
        <v>3000048 茨城県土浦市田中３－８－３２</v>
      </c>
    </row>
    <row r="465" spans="1:4" s="1" customFormat="1">
      <c r="A465" s="5">
        <v>220024</v>
      </c>
      <c r="B465" s="9" t="str">
        <v>三立調査設計（株） 古河支店</v>
      </c>
      <c r="C465" s="9" t="s">
        <v>101</v>
      </c>
      <c r="D465" s="9" t="str">
        <v>3060235 茨城県古河市下辺見２１４５－１０</v>
      </c>
    </row>
    <row r="466" spans="1:4" s="1" customFormat="1">
      <c r="A466" s="5">
        <v>220024</v>
      </c>
      <c r="B466" s="9" t="str">
        <v>三立調査設計（株） 古河支店</v>
      </c>
      <c r="C466" s="9" t="s">
        <v>20</v>
      </c>
      <c r="D466" s="9" t="str">
        <v>3060235 茨城県古河市下辺見２１４５－１０</v>
      </c>
    </row>
    <row r="467" spans="1:4" s="1" customFormat="1">
      <c r="A467" s="5">
        <v>220024</v>
      </c>
      <c r="B467" s="9" t="str">
        <v>三立調査設計（株） 古河支店</v>
      </c>
      <c r="C467" s="9" t="s">
        <v>21</v>
      </c>
      <c r="D467" s="9" t="str">
        <v>3060235 茨城県古河市下辺見２１４５－１０</v>
      </c>
    </row>
    <row r="468" spans="1:4" s="1" customFormat="1">
      <c r="A468" s="5">
        <v>220024</v>
      </c>
      <c r="B468" s="9" t="str">
        <v>三立調査設計（株） 古河支店</v>
      </c>
      <c r="C468" s="9" t="s">
        <v>161</v>
      </c>
      <c r="D468" s="9" t="str">
        <v>3060235 茨城県古河市下辺見２１４５－１０</v>
      </c>
    </row>
    <row r="469" spans="1:4" s="1" customFormat="1">
      <c r="A469" s="5">
        <v>220025</v>
      </c>
      <c r="B469" s="9" t="str">
        <v>三和航測（株） 北関東支社</v>
      </c>
      <c r="C469" s="9" t="s">
        <v>101</v>
      </c>
      <c r="D469" s="9" t="str">
        <v>3100803 茨城県水戸市城南２－１５－１６　水戸フレールビル</v>
      </c>
    </row>
    <row r="470" spans="1:4" s="1" customFormat="1">
      <c r="A470" s="5">
        <v>220025</v>
      </c>
      <c r="B470" s="9" t="str">
        <v>三和航測（株） 北関東支社</v>
      </c>
      <c r="C470" s="9" t="s">
        <v>20</v>
      </c>
      <c r="D470" s="9" t="str">
        <v>3100803 茨城県水戸市城南２－１５－１６　水戸フレールビル</v>
      </c>
    </row>
    <row r="471" spans="1:4" s="1" customFormat="1">
      <c r="A471" s="5">
        <v>220025</v>
      </c>
      <c r="B471" s="9" t="str">
        <v>三和航測（株） 北関東支社</v>
      </c>
      <c r="C471" s="9" t="s">
        <v>191</v>
      </c>
      <c r="D471" s="9" t="str">
        <v>3100803 茨城県水戸市城南２－１５－１６　水戸フレールビル</v>
      </c>
    </row>
    <row r="472" spans="1:4" s="1" customFormat="1">
      <c r="A472" s="5">
        <v>220026</v>
      </c>
      <c r="B472" s="9" t="str">
        <v>（株）サンワコン 東京支店</v>
      </c>
      <c r="C472" s="9" t="s">
        <v>101</v>
      </c>
      <c r="D472" s="9" t="str">
        <v>1690075 東京都新宿区高田馬場１－２１－１３　砂原ビル４階</v>
      </c>
    </row>
    <row r="473" spans="1:4" s="1" customFormat="1">
      <c r="A473" s="5">
        <v>220026</v>
      </c>
      <c r="B473" s="9" t="str">
        <v>（株）サンワコン 東京支店</v>
      </c>
      <c r="C473" s="9" t="s">
        <v>20</v>
      </c>
      <c r="D473" s="9" t="str">
        <v>1690075 東京都新宿区高田馬場１－２１－１３　砂原ビル４階</v>
      </c>
    </row>
    <row r="474" spans="1:4" s="1" customFormat="1">
      <c r="A474" s="5">
        <v>220026</v>
      </c>
      <c r="B474" s="9" t="str">
        <v>（株）サンワコン 東京支店</v>
      </c>
      <c r="C474" s="9" t="s">
        <v>21</v>
      </c>
      <c r="D474" s="9" t="str">
        <v>1690075 東京都新宿区高田馬場１－２１－１３　砂原ビル４階</v>
      </c>
    </row>
    <row r="475" spans="1:4" s="1" customFormat="1">
      <c r="A475" s="5">
        <v>220026</v>
      </c>
      <c r="B475" s="9" t="str">
        <v>（株）サンワコン 東京支店</v>
      </c>
      <c r="C475" s="9" t="s">
        <v>161</v>
      </c>
      <c r="D475" s="9" t="str">
        <v>1690075 東京都新宿区高田馬場１－２１－１３　砂原ビル４階</v>
      </c>
    </row>
    <row r="476" spans="1:4" s="1" customFormat="1">
      <c r="A476" s="5">
        <v>221004</v>
      </c>
      <c r="B476" s="9" t="str">
        <v>（株）松栄設計</v>
      </c>
      <c r="C476" s="9" t="s">
        <v>101</v>
      </c>
      <c r="D476" s="9" t="str">
        <v>3120062 茨城県ひたちなか市高場３－１－３</v>
      </c>
    </row>
    <row r="477" spans="1:4" s="1" customFormat="1">
      <c r="A477" s="5">
        <v>221004</v>
      </c>
      <c r="B477" s="9" t="str">
        <v>（株）松栄設計</v>
      </c>
      <c r="C477" s="9" t="s">
        <v>23</v>
      </c>
      <c r="D477" s="9" t="str">
        <v>3120062 茨城県ひたちなか市高場３－１－３</v>
      </c>
    </row>
    <row r="478" spans="1:4" s="1" customFormat="1">
      <c r="A478" s="5">
        <v>221004</v>
      </c>
      <c r="B478" s="9" t="str">
        <v>（株）松栄設計</v>
      </c>
      <c r="C478" s="9" t="s">
        <v>20</v>
      </c>
      <c r="D478" s="9" t="str">
        <v>3120062 茨城県ひたちなか市高場３－１－３</v>
      </c>
    </row>
    <row r="479" spans="1:4" s="1" customFormat="1">
      <c r="A479" s="5">
        <v>221004</v>
      </c>
      <c r="B479" s="9" t="str">
        <v>（株）松栄設計</v>
      </c>
      <c r="C479" s="9" t="s">
        <v>21</v>
      </c>
      <c r="D479" s="9" t="str">
        <v>3120062 茨城県ひたちなか市高場３－１－３</v>
      </c>
    </row>
    <row r="480" spans="1:4" s="1" customFormat="1">
      <c r="A480" s="5">
        <v>221004</v>
      </c>
      <c r="B480" s="9" t="str">
        <v>（株）松栄設計</v>
      </c>
      <c r="C480" s="9" t="s">
        <v>161</v>
      </c>
      <c r="D480" s="9" t="str">
        <v>3120062 茨城県ひたちなか市高場３－１－３</v>
      </c>
    </row>
    <row r="481" spans="1:4" s="1" customFormat="1">
      <c r="A481" s="5">
        <v>221005</v>
      </c>
      <c r="B481" s="9" t="str">
        <v>昭和（株） 茨城営業所</v>
      </c>
      <c r="C481" s="9" t="s">
        <v>101</v>
      </c>
      <c r="D481" s="9" t="str">
        <v>3100803 茨城県水戸市城南１－６－１０</v>
      </c>
    </row>
    <row r="482" spans="1:4" s="1" customFormat="1">
      <c r="A482" s="5">
        <v>221005</v>
      </c>
      <c r="B482" s="9" t="str">
        <v>昭和（株） 茨城営業所</v>
      </c>
      <c r="C482" s="9" t="s">
        <v>23</v>
      </c>
      <c r="D482" s="9" t="str">
        <v>3100803 茨城県水戸市城南１－６－１０</v>
      </c>
    </row>
    <row r="483" spans="1:4" s="1" customFormat="1">
      <c r="A483" s="5">
        <v>221005</v>
      </c>
      <c r="B483" s="9" t="str">
        <v>昭和（株） 茨城営業所</v>
      </c>
      <c r="C483" s="9" t="s">
        <v>20</v>
      </c>
      <c r="D483" s="9" t="str">
        <v>3100803 茨城県水戸市城南１－６－１０</v>
      </c>
    </row>
    <row r="484" spans="1:4" s="1" customFormat="1">
      <c r="A484" s="5">
        <v>221005</v>
      </c>
      <c r="B484" s="9" t="str">
        <v>昭和（株） 茨城営業所</v>
      </c>
      <c r="C484" s="9" t="s">
        <v>21</v>
      </c>
      <c r="D484" s="9" t="str">
        <v>3100803 茨城県水戸市城南１－６－１０</v>
      </c>
    </row>
    <row r="485" spans="1:4" s="1" customFormat="1">
      <c r="A485" s="5">
        <v>221005</v>
      </c>
      <c r="B485" s="9" t="str">
        <v>昭和（株） 茨城営業所</v>
      </c>
      <c r="C485" s="9" t="s">
        <v>161</v>
      </c>
      <c r="D485" s="9" t="str">
        <v>3100803 茨城県水戸市城南１－６－１０</v>
      </c>
    </row>
    <row r="486" spans="1:4" s="1" customFormat="1">
      <c r="A486" s="5">
        <v>221006</v>
      </c>
      <c r="B486" s="9" t="str">
        <v>（株）昭和設計 東京事務所</v>
      </c>
      <c r="C486" s="9" t="s">
        <v>23</v>
      </c>
      <c r="D486" s="9" t="str">
        <v>1080023 東京都港区芝浦３－１６－２０</v>
      </c>
    </row>
    <row r="487" spans="1:4" s="1" customFormat="1">
      <c r="A487" s="5">
        <v>221006</v>
      </c>
      <c r="B487" s="9" t="str">
        <v>（株）昭和設計 東京事務所</v>
      </c>
      <c r="C487" s="9" t="s">
        <v>20</v>
      </c>
      <c r="D487" s="9" t="str">
        <v>1080023 東京都港区芝浦３－１６－２０</v>
      </c>
    </row>
    <row r="488" spans="1:4" s="1" customFormat="1">
      <c r="A488" s="5">
        <v>221007</v>
      </c>
      <c r="B488" s="9" t="str">
        <v>昭和測量（株）</v>
      </c>
      <c r="C488" s="9" t="s">
        <v>101</v>
      </c>
      <c r="D488" s="9" t="str">
        <v>3114153 茨城県水戸市河和田町３３３４－５</v>
      </c>
    </row>
    <row r="489" spans="1:4" s="1" customFormat="1">
      <c r="A489" s="5">
        <v>221008</v>
      </c>
      <c r="B489" s="9" t="str">
        <v>（株）シー・アイ・エス</v>
      </c>
      <c r="C489" s="9" t="s">
        <v>101</v>
      </c>
      <c r="D489" s="9" t="str">
        <v>3210932 栃木県宇都宮市平松本町１１３２－３</v>
      </c>
    </row>
    <row r="490" spans="1:4" s="1" customFormat="1">
      <c r="A490" s="5">
        <v>221008</v>
      </c>
      <c r="B490" s="9" t="str">
        <v>（株）シー・アイ・エス</v>
      </c>
      <c r="C490" s="9" t="s">
        <v>20</v>
      </c>
      <c r="D490" s="9" t="str">
        <v>3210932 栃木県宇都宮市平松本町１１３２－３</v>
      </c>
    </row>
    <row r="491" spans="1:4" s="1" customFormat="1">
      <c r="A491" s="5">
        <v>221009</v>
      </c>
      <c r="B491" s="9" t="str">
        <v>（株）シーアイ設計</v>
      </c>
      <c r="C491" s="9" t="s">
        <v>101</v>
      </c>
      <c r="D491" s="9" t="str">
        <v>3113107 茨城県茨城町大字小鶴１６６３－１</v>
      </c>
    </row>
    <row r="492" spans="1:4" s="1" customFormat="1">
      <c r="A492" s="5">
        <v>221009</v>
      </c>
      <c r="B492" s="9" t="str">
        <v>（株）シーアイ設計</v>
      </c>
      <c r="C492" s="9" t="s">
        <v>20</v>
      </c>
      <c r="D492" s="9" t="str">
        <v>3113107 茨城県茨城町大字小鶴１６６３－１</v>
      </c>
    </row>
    <row r="493" spans="1:4" s="1" customFormat="1">
      <c r="A493" s="5">
        <v>221010</v>
      </c>
      <c r="B493" s="9" t="str">
        <v>（株）シーエスエンジニアズ 水戸営業所</v>
      </c>
      <c r="C493" s="9" t="s">
        <v>101</v>
      </c>
      <c r="D493" s="9" t="str">
        <v>3100803 茨城県水戸市城南３－５－５</v>
      </c>
    </row>
    <row r="494" spans="1:4" s="1" customFormat="1">
      <c r="A494" s="5">
        <v>221010</v>
      </c>
      <c r="B494" s="9" t="str">
        <v>（株）シーエスエンジニアズ 水戸営業所</v>
      </c>
      <c r="C494" s="9" t="s">
        <v>20</v>
      </c>
      <c r="D494" s="9" t="str">
        <v>3100803 茨城県水戸市城南３－５－５</v>
      </c>
    </row>
    <row r="495" spans="1:4" s="1" customFormat="1">
      <c r="A495" s="5">
        <v>221011</v>
      </c>
      <c r="B495" s="9" t="str">
        <v>（株）シーラカンスアンドアソシエイツ</v>
      </c>
      <c r="C495" s="9" t="s">
        <v>23</v>
      </c>
      <c r="D495" s="9" t="str">
        <v>1500021 東京都渋谷区恵比寿西１ー２０ー５</v>
      </c>
    </row>
    <row r="496" spans="1:4" s="1" customFormat="1">
      <c r="A496" s="5">
        <v>221012</v>
      </c>
      <c r="B496" s="9" t="str">
        <v>シーラカンスケイアンドエイチ（株）</v>
      </c>
      <c r="C496" s="9" t="s">
        <v>23</v>
      </c>
      <c r="D496" s="9" t="str">
        <v>1680064 東京都杉並区永福２－２３－５</v>
      </c>
    </row>
    <row r="497" spans="1:4" s="1" customFormat="1">
      <c r="A497" s="5">
        <v>221013</v>
      </c>
      <c r="B497" s="9" t="str">
        <v>（株）塩崎テクノブレイン</v>
      </c>
      <c r="C497" s="9" t="s">
        <v>101</v>
      </c>
      <c r="D497" s="9" t="str">
        <v>3460005 埼玉県久喜市本町４－５－３７</v>
      </c>
    </row>
    <row r="498" spans="1:4" s="1" customFormat="1">
      <c r="A498" s="5">
        <v>221013</v>
      </c>
      <c r="B498" s="9" t="str">
        <v>（株）塩崎テクノブレイン</v>
      </c>
      <c r="C498" s="9" t="s">
        <v>20</v>
      </c>
      <c r="D498" s="9" t="str">
        <v>3460005 埼玉県久喜市本町４－５－３７</v>
      </c>
    </row>
    <row r="499" spans="1:4" s="1" customFormat="1">
      <c r="A499" s="5">
        <v>221013</v>
      </c>
      <c r="B499" s="9" t="str">
        <v>（株）塩崎テクノブレイン</v>
      </c>
      <c r="C499" s="9" t="s">
        <v>161</v>
      </c>
      <c r="D499" s="9" t="str">
        <v>3460005 埼玉県久喜市本町４－５－３７</v>
      </c>
    </row>
    <row r="500" spans="1:4" s="1" customFormat="1">
      <c r="A500" s="5">
        <v>221015</v>
      </c>
      <c r="B500" s="9" t="str">
        <v>（株）柴建築設計事務所</v>
      </c>
      <c r="C500" s="9" t="s">
        <v>23</v>
      </c>
      <c r="D500" s="9" t="str">
        <v>3100026 茨城県水戸市泉町３－１－２８</v>
      </c>
    </row>
    <row r="501" spans="1:4" s="1" customFormat="1">
      <c r="A501" s="5">
        <v>221019</v>
      </c>
      <c r="B501" s="9" t="str">
        <v>（株）下川設計</v>
      </c>
      <c r="C501" s="9" t="s">
        <v>101</v>
      </c>
      <c r="D501" s="9" t="str">
        <v>3140027 茨城県鹿嶋市佐田１２５５－１</v>
      </c>
    </row>
    <row r="502" spans="1:4" s="1" customFormat="1">
      <c r="A502" s="5">
        <v>221019</v>
      </c>
      <c r="B502" s="9" t="str">
        <v>（株）下川設計</v>
      </c>
      <c r="C502" s="9" t="s">
        <v>23</v>
      </c>
      <c r="D502" s="9" t="str">
        <v>3140027 茨城県鹿嶋市佐田１２５５－１</v>
      </c>
    </row>
    <row r="503" spans="1:4" s="1" customFormat="1">
      <c r="A503" s="5">
        <v>221019</v>
      </c>
      <c r="B503" s="9" t="str">
        <v>（株）下川設計</v>
      </c>
      <c r="C503" s="9" t="s">
        <v>20</v>
      </c>
      <c r="D503" s="9" t="str">
        <v>3140027 茨城県鹿嶋市佐田１２５５－１</v>
      </c>
    </row>
    <row r="504" spans="1:4" s="1" customFormat="1">
      <c r="A504" s="5">
        <v>221019</v>
      </c>
      <c r="B504" s="9" t="str">
        <v>（株）下川設計</v>
      </c>
      <c r="C504" s="9" t="s">
        <v>21</v>
      </c>
      <c r="D504" s="9" t="str">
        <v>3140027 茨城県鹿嶋市佐田１２５５－１</v>
      </c>
    </row>
    <row r="505" spans="1:4" s="1" customFormat="1">
      <c r="A505" s="5">
        <v>221019</v>
      </c>
      <c r="B505" s="9" t="str">
        <v>（株）下川設計</v>
      </c>
      <c r="C505" s="9" t="s">
        <v>161</v>
      </c>
      <c r="D505" s="9" t="str">
        <v>3140027 茨城県鹿嶋市佐田１２５５－１</v>
      </c>
    </row>
    <row r="506" spans="1:4" s="1" customFormat="1">
      <c r="A506" s="5">
        <v>221020</v>
      </c>
      <c r="B506" s="9" t="str">
        <v>白井企画（株） 茨城営業所</v>
      </c>
      <c r="C506" s="9" t="s">
        <v>101</v>
      </c>
      <c r="D506" s="9" t="str">
        <v>3060011 茨城県古河市東４－１６－１８－２０５</v>
      </c>
    </row>
    <row r="507" spans="1:4" s="1" customFormat="1">
      <c r="A507" s="5">
        <v>221020</v>
      </c>
      <c r="B507" s="9" t="str">
        <v>白井企画（株） 茨城営業所</v>
      </c>
      <c r="C507" s="9" t="s">
        <v>20</v>
      </c>
      <c r="D507" s="9" t="str">
        <v>3060011 茨城県古河市東４－１６－１８－２０５</v>
      </c>
    </row>
    <row r="508" spans="1:4" s="1" customFormat="1">
      <c r="A508" s="5">
        <v>221020</v>
      </c>
      <c r="B508" s="9" t="str">
        <v>白井企画（株） 茨城営業所</v>
      </c>
      <c r="C508" s="9" t="s">
        <v>21</v>
      </c>
      <c r="D508" s="9" t="str">
        <v>3060011 茨城県古河市東４－１６－１８－２０５</v>
      </c>
    </row>
    <row r="509" spans="1:4" s="1" customFormat="1">
      <c r="A509" s="5">
        <v>221021</v>
      </c>
      <c r="B509" s="9" t="str">
        <v>（株）進栄測量社</v>
      </c>
      <c r="C509" s="9" t="s">
        <v>101</v>
      </c>
      <c r="D509" s="9" t="str">
        <v>3100012 茨城県水戸市城東２－１２－３４</v>
      </c>
    </row>
    <row r="510" spans="1:4" s="1" customFormat="1">
      <c r="A510" s="5">
        <v>221021</v>
      </c>
      <c r="B510" s="9" t="str">
        <v>（株）進栄測量社</v>
      </c>
      <c r="C510" s="9" t="s">
        <v>20</v>
      </c>
      <c r="D510" s="9" t="str">
        <v>3100012 茨城県水戸市城東２－１２－３４</v>
      </c>
    </row>
    <row r="511" spans="1:4" s="1" customFormat="1">
      <c r="A511" s="5">
        <v>221022</v>
      </c>
      <c r="B511" s="9" t="str">
        <v>（株）新開発エンジニアリング</v>
      </c>
      <c r="C511" s="9" t="s">
        <v>101</v>
      </c>
      <c r="D511" s="9" t="str">
        <v>3001221 茨城県牛久市牛久町２７９－１</v>
      </c>
    </row>
    <row r="512" spans="1:4" s="1" customFormat="1">
      <c r="A512" s="5">
        <v>221022</v>
      </c>
      <c r="B512" s="9" t="str">
        <v>（株）新開発エンジニアリング</v>
      </c>
      <c r="C512" s="9" t="s">
        <v>20</v>
      </c>
      <c r="D512" s="9" t="str">
        <v>3001221 茨城県牛久市牛久町２７９－１</v>
      </c>
    </row>
    <row r="513" spans="1:4" s="1" customFormat="1">
      <c r="A513" s="5">
        <v>221023</v>
      </c>
      <c r="B513" s="9" t="str">
        <v>（株）新環境設計</v>
      </c>
      <c r="C513" s="9" t="s">
        <v>23</v>
      </c>
      <c r="D513" s="9" t="str">
        <v>1130033 東京都文京区本郷４－９－１５</v>
      </c>
    </row>
    <row r="514" spans="1:4" s="1" customFormat="1">
      <c r="A514" s="5">
        <v>221024</v>
      </c>
      <c r="B514" s="9" t="str">
        <v>（株）シン技術コンサル 北関東支店</v>
      </c>
      <c r="C514" s="9" t="s">
        <v>101</v>
      </c>
      <c r="D514" s="9" t="str">
        <v>3701135 群馬県玉村町板井３１１－１</v>
      </c>
    </row>
    <row r="515" spans="1:4" s="1" customFormat="1">
      <c r="A515" s="5">
        <v>221025</v>
      </c>
      <c r="B515" s="9" t="str">
        <v>（株）眞建築設計室</v>
      </c>
      <c r="C515" s="9" t="s">
        <v>23</v>
      </c>
      <c r="D515" s="9" t="str">
        <v>3100836 茨城県水戸市元吉田町１１８６－１</v>
      </c>
    </row>
    <row r="516" spans="1:4" s="1" customFormat="1">
      <c r="A516" s="5">
        <v>221026</v>
      </c>
      <c r="B516" s="9" t="str">
        <v>伸光エンジニアリング（株） 茨城営業所</v>
      </c>
      <c r="C516" s="9" t="s">
        <v>101</v>
      </c>
      <c r="D516" s="9" t="str">
        <v>3000875 茨城県土浦市中荒川沖町３－３　千代ビル２０１</v>
      </c>
    </row>
    <row r="517" spans="1:4" s="1" customFormat="1">
      <c r="A517" s="5">
        <v>221026</v>
      </c>
      <c r="B517" s="9" t="str">
        <v>伸光エンジニアリング（株） 茨城営業所</v>
      </c>
      <c r="C517" s="9" t="s">
        <v>20</v>
      </c>
      <c r="D517" s="9" t="str">
        <v>3000875 茨城県土浦市中荒川沖町３－３　千代ビル２０１</v>
      </c>
    </row>
    <row r="518" spans="1:4" s="1" customFormat="1">
      <c r="A518" s="5">
        <v>221026</v>
      </c>
      <c r="B518" s="9" t="str">
        <v>伸光エンジニアリング（株） 茨城営業所</v>
      </c>
      <c r="C518" s="9" t="s">
        <v>21</v>
      </c>
      <c r="D518" s="9" t="str">
        <v>3000875 茨城県土浦市中荒川沖町３－３　千代ビル２０１</v>
      </c>
    </row>
    <row r="519" spans="1:4" s="1" customFormat="1">
      <c r="A519" s="5">
        <v>221027</v>
      </c>
      <c r="B519" s="9" t="str">
        <v>（株）新星コンサルタント</v>
      </c>
      <c r="C519" s="9" t="s">
        <v>101</v>
      </c>
      <c r="D519" s="9" t="str">
        <v>3002721 茨城県常総市篠山８８５－３</v>
      </c>
    </row>
    <row r="520" spans="1:4" s="1" customFormat="1">
      <c r="A520" s="5">
        <v>221027</v>
      </c>
      <c r="B520" s="9" t="str">
        <v>（株）新星コンサルタント</v>
      </c>
      <c r="C520" s="9" t="s">
        <v>20</v>
      </c>
      <c r="D520" s="9" t="str">
        <v>3002721 茨城県常総市篠山８８５－３</v>
      </c>
    </row>
    <row r="521" spans="1:4" s="1" customFormat="1">
      <c r="A521" s="5">
        <v>221027</v>
      </c>
      <c r="B521" s="9" t="str">
        <v>（株）新星コンサルタント</v>
      </c>
      <c r="C521" s="9" t="s">
        <v>21</v>
      </c>
      <c r="D521" s="9" t="str">
        <v>3002721 茨城県常総市篠山８８５－３</v>
      </c>
    </row>
    <row r="522" spans="1:4" s="1" customFormat="1">
      <c r="A522" s="5">
        <v>221027</v>
      </c>
      <c r="B522" s="9" t="str">
        <v>（株）新星コンサルタント</v>
      </c>
      <c r="C522" s="9" t="s">
        <v>161</v>
      </c>
      <c r="D522" s="9" t="str">
        <v>3002721 茨城県常総市篠山８８５－３</v>
      </c>
    </row>
    <row r="523" spans="1:4" s="1" customFormat="1">
      <c r="A523" s="5">
        <v>221029</v>
      </c>
      <c r="B523" s="9" t="str">
        <v>新都市設計（株） 茨城事務所</v>
      </c>
      <c r="C523" s="9" t="s">
        <v>101</v>
      </c>
      <c r="D523" s="9" t="str">
        <v>3050853 茨城県つくば市榎戸３６５</v>
      </c>
    </row>
    <row r="524" spans="1:4" s="1" customFormat="1">
      <c r="A524" s="5">
        <v>221029</v>
      </c>
      <c r="B524" s="9" t="str">
        <v>新都市設計（株） 茨城事務所</v>
      </c>
      <c r="C524" s="9" t="s">
        <v>20</v>
      </c>
      <c r="D524" s="9" t="str">
        <v>3050853 茨城県つくば市榎戸３６５</v>
      </c>
    </row>
    <row r="525" spans="1:4" s="1" customFormat="1">
      <c r="A525" s="5">
        <v>221029</v>
      </c>
      <c r="B525" s="9" t="str">
        <v>新都市設計（株） 茨城事務所</v>
      </c>
      <c r="C525" s="9" t="s">
        <v>21</v>
      </c>
      <c r="D525" s="9" t="str">
        <v>3050853 茨城県つくば市榎戸３６５</v>
      </c>
    </row>
    <row r="526" spans="1:4" s="1" customFormat="1">
      <c r="A526" s="5">
        <v>221029</v>
      </c>
      <c r="B526" s="9" t="str">
        <v>新都市設計（株） 茨城事務所</v>
      </c>
      <c r="C526" s="9" t="s">
        <v>161</v>
      </c>
      <c r="D526" s="9" t="str">
        <v>3050853 茨城県つくば市榎戸３６５</v>
      </c>
    </row>
    <row r="527" spans="1:4" s="1" customFormat="1">
      <c r="A527" s="5">
        <v>221030</v>
      </c>
      <c r="B527" s="9" t="str">
        <v>新日本環境調査（株）</v>
      </c>
      <c r="C527" s="9" t="s">
        <v>101</v>
      </c>
      <c r="D527" s="9" t="str">
        <v>1540012 東京都世田谷区駒沢３－１５－１</v>
      </c>
    </row>
    <row r="528" spans="1:4" s="1" customFormat="1">
      <c r="A528" s="5">
        <v>221030</v>
      </c>
      <c r="B528" s="9" t="str">
        <v>新日本環境調査（株）</v>
      </c>
      <c r="C528" s="9" t="s">
        <v>20</v>
      </c>
      <c r="D528" s="9" t="str">
        <v>1540012 東京都世田谷区駒沢３－１５－１</v>
      </c>
    </row>
    <row r="529" spans="1:4" s="1" customFormat="1">
      <c r="A529" s="5">
        <v>221030</v>
      </c>
      <c r="B529" s="9" t="str">
        <v>新日本環境調査（株）</v>
      </c>
      <c r="C529" s="9" t="s">
        <v>121</v>
      </c>
      <c r="D529" s="9" t="str">
        <v>1540012 東京都世田谷区駒沢３－１５－１</v>
      </c>
    </row>
    <row r="530" spans="1:4" s="1" customFormat="1">
      <c r="A530" s="5">
        <v>221031</v>
      </c>
      <c r="B530" s="9" t="str">
        <v>新日本設計（株） 水戸営業所</v>
      </c>
      <c r="C530" s="9" t="s">
        <v>101</v>
      </c>
      <c r="D530" s="9" t="str">
        <v>3100063 茨城県水戸市五軒町２－１－１０</v>
      </c>
    </row>
    <row r="531" spans="1:4" s="1" customFormat="1">
      <c r="A531" s="5">
        <v>221031</v>
      </c>
      <c r="B531" s="9" t="str">
        <v>新日本設計（株） 水戸営業所</v>
      </c>
      <c r="C531" s="9" t="s">
        <v>23</v>
      </c>
      <c r="D531" s="9" t="str">
        <v>3100063 茨城県水戸市五軒町２－１－１０</v>
      </c>
    </row>
    <row r="532" spans="1:4" s="1" customFormat="1">
      <c r="A532" s="5">
        <v>221031</v>
      </c>
      <c r="B532" s="9" t="str">
        <v>新日本設計（株） 水戸営業所</v>
      </c>
      <c r="C532" s="9" t="s">
        <v>20</v>
      </c>
      <c r="D532" s="9" t="str">
        <v>3100063 茨城県水戸市五軒町２－１－１０</v>
      </c>
    </row>
    <row r="533" spans="1:4" s="1" customFormat="1">
      <c r="A533" s="5">
        <v>221031</v>
      </c>
      <c r="B533" s="9" t="str">
        <v>新日本設計（株） 水戸営業所</v>
      </c>
      <c r="C533" s="9" t="s">
        <v>21</v>
      </c>
      <c r="D533" s="9" t="str">
        <v>3100063 茨城県水戸市五軒町２－１－１０</v>
      </c>
    </row>
    <row r="534" spans="1:4" s="1" customFormat="1">
      <c r="A534" s="5">
        <v>221032</v>
      </c>
      <c r="B534" s="9" t="str">
        <v>（株）森林テクニクス</v>
      </c>
      <c r="C534" s="9" t="s">
        <v>101</v>
      </c>
      <c r="D534" s="9" t="str">
        <v>1120004 東京都文京区後楽１－７－１２</v>
      </c>
    </row>
    <row r="535" spans="1:4" s="1" customFormat="1">
      <c r="A535" s="5">
        <v>221032</v>
      </c>
      <c r="B535" s="9" t="str">
        <v>（株）森林テクニクス</v>
      </c>
      <c r="C535" s="9" t="s">
        <v>20</v>
      </c>
      <c r="D535" s="9" t="str">
        <v>1120004 東京都文京区後楽１－７－１２</v>
      </c>
    </row>
    <row r="536" spans="1:4" s="1" customFormat="1">
      <c r="A536" s="5">
        <v>221032</v>
      </c>
      <c r="B536" s="9" t="str">
        <v>（株）森林テクニクス</v>
      </c>
      <c r="C536" s="9" t="s">
        <v>21</v>
      </c>
      <c r="D536" s="9" t="str">
        <v>1120004 東京都文京区後楽１－７－１２</v>
      </c>
    </row>
    <row r="537" spans="1:4" s="1" customFormat="1">
      <c r="A537" s="5">
        <v>221032</v>
      </c>
      <c r="B537" s="9" t="str">
        <v>（株）森林テクニクス</v>
      </c>
      <c r="C537" s="9" t="s">
        <v>161</v>
      </c>
      <c r="D537" s="9" t="str">
        <v>1120004 東京都文京区後楽１－７－１２</v>
      </c>
    </row>
    <row r="538" spans="1:4" s="1" customFormat="1">
      <c r="A538" s="5">
        <v>221033</v>
      </c>
      <c r="B538" s="9" t="str">
        <v>（株）新和技研コンサルタント</v>
      </c>
      <c r="C538" s="9" t="s">
        <v>101</v>
      </c>
      <c r="D538" s="9" t="str">
        <v>3160014 茨城県日立市東金沢町５－３－１５</v>
      </c>
    </row>
    <row r="539" spans="1:4" s="1" customFormat="1">
      <c r="A539" s="5">
        <v>221034</v>
      </c>
      <c r="B539" s="9" t="str">
        <v>（株）ジェーエステック 茨城営業所</v>
      </c>
      <c r="C539" s="9" t="s">
        <v>101</v>
      </c>
      <c r="D539" s="9" t="str">
        <v>3091705 茨城県笠間市東平４－５－６</v>
      </c>
    </row>
    <row r="540" spans="1:4" s="1" customFormat="1">
      <c r="A540" s="5">
        <v>221034</v>
      </c>
      <c r="B540" s="9" t="str">
        <v>（株）ジェーエステック 茨城営業所</v>
      </c>
      <c r="C540" s="9" t="s">
        <v>20</v>
      </c>
      <c r="D540" s="9" t="str">
        <v>3091705 茨城県笠間市東平４－５－６</v>
      </c>
    </row>
    <row r="541" spans="1:4" s="1" customFormat="1">
      <c r="A541" s="5">
        <v>221034</v>
      </c>
      <c r="B541" s="9" t="str">
        <v>（株）ジェーエステック 茨城営業所</v>
      </c>
      <c r="C541" s="9" t="s">
        <v>21</v>
      </c>
      <c r="D541" s="9" t="str">
        <v>3091705 茨城県笠間市東平４－５－６</v>
      </c>
    </row>
    <row r="542" spans="1:4" s="1" customFormat="1">
      <c r="A542" s="5">
        <v>221034</v>
      </c>
      <c r="B542" s="9" t="str">
        <v>（株）ジェーエステック 茨城営業所</v>
      </c>
      <c r="C542" s="9" t="s">
        <v>161</v>
      </c>
      <c r="D542" s="9" t="str">
        <v>3091705 茨城県笠間市東平４－５－６</v>
      </c>
    </row>
    <row r="543" spans="1:4" s="1" customFormat="1">
      <c r="A543" s="5">
        <v>221036</v>
      </c>
      <c r="B543" s="9" t="str">
        <v>ＪＲ東日本コンサルタンツ（株）</v>
      </c>
      <c r="C543" s="9" t="s">
        <v>101</v>
      </c>
      <c r="D543" s="9" t="str">
        <v>1410033 東京都品川区西品川１－１－１</v>
      </c>
    </row>
    <row r="544" spans="1:4" s="1" customFormat="1">
      <c r="A544" s="5">
        <v>221036</v>
      </c>
      <c r="B544" s="9" t="str">
        <v>ＪＲ東日本コンサルタンツ（株）</v>
      </c>
      <c r="C544" s="9" t="s">
        <v>23</v>
      </c>
      <c r="D544" s="9" t="str">
        <v>1410033 東京都品川区西品川１－１－１</v>
      </c>
    </row>
    <row r="545" spans="1:4" s="1" customFormat="1">
      <c r="A545" s="5">
        <v>221036</v>
      </c>
      <c r="B545" s="9" t="str">
        <v>ＪＲ東日本コンサルタンツ（株）</v>
      </c>
      <c r="C545" s="9" t="s">
        <v>20</v>
      </c>
      <c r="D545" s="9" t="str">
        <v>1410033 東京都品川区西品川１－１－１</v>
      </c>
    </row>
    <row r="546" spans="1:4" s="1" customFormat="1">
      <c r="A546" s="5">
        <v>221036</v>
      </c>
      <c r="B546" s="9" t="str">
        <v>ＪＲ東日本コンサルタンツ（株）</v>
      </c>
      <c r="C546" s="9" t="s">
        <v>21</v>
      </c>
      <c r="D546" s="9" t="str">
        <v>1410033 東京都品川区西品川１－１－１</v>
      </c>
    </row>
    <row r="547" spans="1:4" s="1" customFormat="1">
      <c r="A547" s="5">
        <v>221036</v>
      </c>
      <c r="B547" s="9" t="str">
        <v>ＪＲ東日本コンサルタンツ（株）</v>
      </c>
      <c r="C547" s="9" t="s">
        <v>161</v>
      </c>
      <c r="D547" s="9" t="str">
        <v>1410033 東京都品川区西品川１－１－１</v>
      </c>
    </row>
    <row r="548" spans="1:4" s="1" customFormat="1">
      <c r="A548" s="5">
        <v>221036</v>
      </c>
      <c r="B548" s="9" t="str">
        <v>ＪＲ東日本コンサルタンツ（株）</v>
      </c>
      <c r="C548" s="9" t="s">
        <v>121</v>
      </c>
      <c r="D548" s="9" t="str">
        <v>1410033 東京都品川区西品川１－１－１</v>
      </c>
    </row>
    <row r="549" spans="1:4" s="1" customFormat="1">
      <c r="A549" s="5">
        <v>221039</v>
      </c>
      <c r="B549" s="9" t="str">
        <v>（株）城西測量設計</v>
      </c>
      <c r="C549" s="9" t="s">
        <v>101</v>
      </c>
      <c r="D549" s="9" t="str">
        <v>3080847 茨城県筑西市玉戸１３３６－１５６</v>
      </c>
    </row>
    <row r="550" spans="1:4" s="1" customFormat="1">
      <c r="A550" s="5">
        <v>221039</v>
      </c>
      <c r="B550" s="9" t="str">
        <v>（株）城西測量設計</v>
      </c>
      <c r="C550" s="9" t="s">
        <v>20</v>
      </c>
      <c r="D550" s="9" t="str">
        <v>3080847 茨城県筑西市玉戸１３３６－１５６</v>
      </c>
    </row>
    <row r="551" spans="1:4" s="1" customFormat="1">
      <c r="A551" s="5">
        <v>221039</v>
      </c>
      <c r="B551" s="9" t="str">
        <v>（株）城西測量設計</v>
      </c>
      <c r="C551" s="9" t="s">
        <v>21</v>
      </c>
      <c r="D551" s="9" t="str">
        <v>3080847 茨城県筑西市玉戸１３３６－１５６</v>
      </c>
    </row>
    <row r="552" spans="1:4" s="1" customFormat="1">
      <c r="A552" s="5">
        <v>221039</v>
      </c>
      <c r="B552" s="9" t="str">
        <v>（株）城西測量設計</v>
      </c>
      <c r="C552" s="9" t="s">
        <v>161</v>
      </c>
      <c r="D552" s="9" t="str">
        <v>3080847 茨城県筑西市玉戸１３３６－１５６</v>
      </c>
    </row>
    <row r="553" spans="1:4" s="1" customFormat="1">
      <c r="A553" s="5">
        <v>221040</v>
      </c>
      <c r="B553" s="9" t="str">
        <v>（株）上智</v>
      </c>
      <c r="C553" s="9" t="s">
        <v>101</v>
      </c>
      <c r="D553" s="9" t="str">
        <v>9391351 富山県砺波市千代１７６－１</v>
      </c>
    </row>
    <row r="554" spans="1:4" s="1" customFormat="1">
      <c r="A554" s="5">
        <v>221040</v>
      </c>
      <c r="B554" s="9" t="str">
        <v>（株）上智</v>
      </c>
      <c r="C554" s="9" t="s">
        <v>20</v>
      </c>
      <c r="D554" s="9" t="str">
        <v>9391351 富山県砺波市千代１７６－１</v>
      </c>
    </row>
    <row r="555" spans="1:4" s="1" customFormat="1">
      <c r="A555" s="5">
        <v>221040</v>
      </c>
      <c r="B555" s="9" t="str">
        <v>（株）上智</v>
      </c>
      <c r="C555" s="9" t="s">
        <v>161</v>
      </c>
      <c r="D555" s="9" t="str">
        <v>9391351 富山県砺波市千代１７６－１</v>
      </c>
    </row>
    <row r="556" spans="1:4" s="1" customFormat="1">
      <c r="A556" s="5">
        <v>221041</v>
      </c>
      <c r="B556" s="9" t="str">
        <v>常磐地下工業（株）</v>
      </c>
      <c r="C556" s="9" t="s">
        <v>20</v>
      </c>
      <c r="D556" s="9" t="str">
        <v>3170056 茨城県日立市白銀町２－２４－１１</v>
      </c>
    </row>
    <row r="557" spans="1:4" s="1" customFormat="1">
      <c r="A557" s="5">
        <v>221041</v>
      </c>
      <c r="B557" s="9" t="str">
        <v>常磐地下工業（株）</v>
      </c>
      <c r="C557" s="9" t="s">
        <v>21</v>
      </c>
      <c r="D557" s="9" t="str">
        <v>3170056 茨城県日立市白銀町２－２４－１１</v>
      </c>
    </row>
    <row r="558" spans="1:4" s="1" customFormat="1">
      <c r="A558" s="5">
        <v>221042</v>
      </c>
      <c r="B558" s="9" t="str">
        <v>城北測量設計（株）</v>
      </c>
      <c r="C558" s="9" t="s">
        <v>101</v>
      </c>
      <c r="D558" s="9" t="str">
        <v>3114303 茨城県城里町石塚２０５９－６</v>
      </c>
    </row>
    <row r="559" spans="1:4" s="1" customFormat="1">
      <c r="A559" s="5">
        <v>221042</v>
      </c>
      <c r="B559" s="9" t="str">
        <v>城北測量設計（株）</v>
      </c>
      <c r="C559" s="9" t="s">
        <v>20</v>
      </c>
      <c r="D559" s="9" t="str">
        <v>3114303 茨城県城里町石塚２０５９－６</v>
      </c>
    </row>
    <row r="560" spans="1:4" s="1" customFormat="1">
      <c r="A560" s="5">
        <v>221042</v>
      </c>
      <c r="B560" s="9" t="str">
        <v>城北測量設計（株）</v>
      </c>
      <c r="C560" s="9" t="s">
        <v>161</v>
      </c>
      <c r="D560" s="9" t="str">
        <v>3114303 茨城県城里町石塚２０５９－６</v>
      </c>
    </row>
    <row r="561" spans="1:4" s="1" customFormat="1">
      <c r="A561" s="5">
        <v>221043</v>
      </c>
      <c r="B561" s="9" t="str">
        <v>（株）常陽産業研究所</v>
      </c>
      <c r="C561" s="9" t="s">
        <v>20</v>
      </c>
      <c r="D561" s="9" t="str">
        <v>3100011 茨城県水戸市三の丸１－５－１８</v>
      </c>
    </row>
    <row r="562" spans="1:4" s="1" customFormat="1">
      <c r="A562" s="5">
        <v>221044</v>
      </c>
      <c r="B562" s="9" t="str">
        <v>常陽測量設計（株）</v>
      </c>
      <c r="C562" s="9" t="s">
        <v>101</v>
      </c>
      <c r="D562" s="9" t="str">
        <v>3000051 茨城県土浦市真鍋５－１６－２６</v>
      </c>
    </row>
    <row r="563" spans="1:4" s="1" customFormat="1">
      <c r="A563" s="5">
        <v>221044</v>
      </c>
      <c r="B563" s="9" t="str">
        <v>常陽測量設計（株）</v>
      </c>
      <c r="C563" s="9" t="s">
        <v>20</v>
      </c>
      <c r="D563" s="9" t="str">
        <v>3000051 茨城県土浦市真鍋５－１６－２６</v>
      </c>
    </row>
    <row r="564" spans="1:4" s="1" customFormat="1">
      <c r="A564" s="5">
        <v>221045</v>
      </c>
      <c r="B564" s="9" t="str">
        <v>（株）ＧＩＳ関東</v>
      </c>
      <c r="C564" s="9" t="s">
        <v>101</v>
      </c>
      <c r="D564" s="9" t="str">
        <v>3370051 埼玉県さいたま市見沼区東大宮４－７４－６</v>
      </c>
    </row>
    <row r="565" spans="1:4" s="1" customFormat="1">
      <c r="A565" s="5">
        <v>221045</v>
      </c>
      <c r="B565" s="9" t="str">
        <v>（株）ＧＩＳ関東</v>
      </c>
      <c r="C565" s="9" t="s">
        <v>20</v>
      </c>
      <c r="D565" s="9" t="str">
        <v>3370051 埼玉県さいたま市見沼区東大宮４－７４－６</v>
      </c>
    </row>
    <row r="566" spans="1:4" s="1" customFormat="1">
      <c r="A566" s="5">
        <v>221045</v>
      </c>
      <c r="B566" s="9" t="str">
        <v>（株）ＧＩＳ関東</v>
      </c>
      <c r="C566" s="9" t="s">
        <v>161</v>
      </c>
      <c r="D566" s="9" t="str">
        <v>3370051 埼玉県さいたま市見沼区東大宮４－７４－６</v>
      </c>
    </row>
    <row r="567" spans="1:4" s="1" customFormat="1">
      <c r="A567" s="5">
        <v>221046</v>
      </c>
      <c r="B567" s="9" t="str">
        <v>ジーアンドエスエンジニアリング（株） 茨城営業所</v>
      </c>
      <c r="C567" s="9" t="s">
        <v>101</v>
      </c>
      <c r="D567" s="9" t="str">
        <v>3020024 茨城県取手市新町４－１１－１８　マノー取手ヒルズ１０６</v>
      </c>
    </row>
    <row r="568" spans="1:4" s="1" customFormat="1">
      <c r="A568" s="5">
        <v>221046</v>
      </c>
      <c r="B568" s="9" t="str">
        <v>ジーアンドエスエンジニアリング（株） 茨城営業所</v>
      </c>
      <c r="C568" s="9" t="s">
        <v>20</v>
      </c>
      <c r="D568" s="9" t="str">
        <v>3020024 茨城県取手市新町４－１１－１８　マノー取手ヒルズ１０６</v>
      </c>
    </row>
    <row r="569" spans="1:4" s="1" customFormat="1">
      <c r="A569" s="5">
        <v>221046</v>
      </c>
      <c r="B569" s="9" t="str">
        <v>ジーアンドエスエンジニアリング（株） 茨城営業所</v>
      </c>
      <c r="C569" s="9" t="s">
        <v>21</v>
      </c>
      <c r="D569" s="9" t="str">
        <v>3020024 茨城県取手市新町４－１１－１８　マノー取手ヒルズ１０６</v>
      </c>
    </row>
    <row r="570" spans="1:4" s="1" customFormat="1">
      <c r="A570" s="5">
        <v>221047</v>
      </c>
      <c r="B570" s="9" t="str">
        <v>Ｇ建築設計事務所</v>
      </c>
      <c r="C570" s="9" t="s">
        <v>23</v>
      </c>
      <c r="D570" s="9" t="str">
        <v>3111125 茨城県水戸市大場町２５０４－３</v>
      </c>
    </row>
    <row r="571" spans="1:4" s="1" customFormat="1">
      <c r="A571" s="5">
        <v>222001</v>
      </c>
      <c r="B571" s="9" t="str">
        <v>（株）水工エンジニアリング 笠間営業所</v>
      </c>
      <c r="C571" s="9" t="s">
        <v>101</v>
      </c>
      <c r="D571" s="9" t="str">
        <v>3091737 茨城県笠間市中央３－５－１４</v>
      </c>
    </row>
    <row r="572" spans="1:4" s="1" customFormat="1">
      <c r="A572" s="5">
        <v>222001</v>
      </c>
      <c r="B572" s="9" t="str">
        <v>（株）水工エンジニアリング 笠間営業所</v>
      </c>
      <c r="C572" s="9" t="s">
        <v>23</v>
      </c>
      <c r="D572" s="9" t="str">
        <v>3091737 茨城県笠間市中央３－５－１４</v>
      </c>
    </row>
    <row r="573" spans="1:4" s="1" customFormat="1">
      <c r="A573" s="5">
        <v>222001</v>
      </c>
      <c r="B573" s="9" t="str">
        <v>（株）水工エンジニアリング 笠間営業所</v>
      </c>
      <c r="C573" s="9" t="s">
        <v>20</v>
      </c>
      <c r="D573" s="9" t="str">
        <v>3091737 茨城県笠間市中央３－５－１４</v>
      </c>
    </row>
    <row r="574" spans="1:4" s="1" customFormat="1">
      <c r="A574" s="5">
        <v>222001</v>
      </c>
      <c r="B574" s="9" t="str">
        <v>（株）水工エンジニアリング 笠間営業所</v>
      </c>
      <c r="C574" s="9" t="s">
        <v>21</v>
      </c>
      <c r="D574" s="9" t="str">
        <v>3091737 茨城県笠間市中央３－５－１４</v>
      </c>
    </row>
    <row r="575" spans="1:4" s="1" customFormat="1">
      <c r="A575" s="5">
        <v>222004</v>
      </c>
      <c r="B575" s="9" t="str">
        <v>（株）鈴木建築設計事務所</v>
      </c>
      <c r="C575" s="9" t="s">
        <v>23</v>
      </c>
      <c r="D575" s="9" t="str">
        <v>2710065 千葉県松戸市南花島１－５－１１</v>
      </c>
    </row>
    <row r="576" spans="1:4" s="1" customFormat="1">
      <c r="A576" s="5">
        <v>222005</v>
      </c>
      <c r="B576" s="9" t="str">
        <v>（株）鈴木設計 笠間営業所</v>
      </c>
      <c r="C576" s="9" t="s">
        <v>101</v>
      </c>
      <c r="D576" s="9" t="str">
        <v>3091611 茨城県笠間市笠間１９２７－１</v>
      </c>
    </row>
    <row r="577" spans="1:4" s="1" customFormat="1">
      <c r="A577" s="5">
        <v>222005</v>
      </c>
      <c r="B577" s="9" t="str">
        <v>（株）鈴木設計 笠間営業所</v>
      </c>
      <c r="C577" s="9" t="s">
        <v>20</v>
      </c>
      <c r="D577" s="9" t="str">
        <v>3091611 茨城県笠間市笠間１９２７－１</v>
      </c>
    </row>
    <row r="578" spans="1:4" s="1" customFormat="1">
      <c r="A578" s="5">
        <v>222006</v>
      </c>
      <c r="B578" s="9" t="str">
        <v>（株）須藤設備事務所</v>
      </c>
      <c r="C578" s="9" t="s">
        <v>23</v>
      </c>
      <c r="D578" s="9" t="str">
        <v>3114153 茨城県水戸市河和田町３０３８－１３</v>
      </c>
    </row>
    <row r="579" spans="1:4" s="1" customFormat="1">
      <c r="A579" s="5">
        <v>222007</v>
      </c>
      <c r="B579" s="9" t="str">
        <v>（株）須藤設計</v>
      </c>
      <c r="C579" s="9" t="s">
        <v>23</v>
      </c>
      <c r="D579" s="9" t="str">
        <v>3000815 茨城県土浦市中高津１－１５－１８</v>
      </c>
    </row>
    <row r="580" spans="1:4" s="1" customFormat="1">
      <c r="A580" s="5">
        <v>222008</v>
      </c>
      <c r="B580" s="9" t="str">
        <v>（株）駿府設計</v>
      </c>
      <c r="C580" s="9" t="s">
        <v>101</v>
      </c>
      <c r="D580" s="9" t="str">
        <v>1690073 東京都新宿区百人町１－１３－１</v>
      </c>
    </row>
    <row r="581" spans="1:4" s="1" customFormat="1">
      <c r="A581" s="5">
        <v>222008</v>
      </c>
      <c r="B581" s="9" t="str">
        <v>（株）駿府設計</v>
      </c>
      <c r="C581" s="9" t="s">
        <v>20</v>
      </c>
      <c r="D581" s="9" t="str">
        <v>1690073 東京都新宿区百人町１－１３－１</v>
      </c>
    </row>
    <row r="582" spans="1:4" s="1" customFormat="1">
      <c r="A582" s="5">
        <v>223002</v>
      </c>
      <c r="B582" s="9" t="str">
        <v>（株）静環検査センター 東京支店</v>
      </c>
      <c r="C582" s="9" t="s">
        <v>101</v>
      </c>
      <c r="D582" s="9" t="str">
        <v>1120004 東京都文京区後楽１－２－８　後楽１丁目ビル</v>
      </c>
    </row>
    <row r="583" spans="1:4" s="1" customFormat="1">
      <c r="A583" s="5">
        <v>223002</v>
      </c>
      <c r="B583" s="9" t="str">
        <v>（株）静環検査センター 東京支店</v>
      </c>
      <c r="C583" s="9" t="s">
        <v>20</v>
      </c>
      <c r="D583" s="9" t="str">
        <v>1120004 東京都文京区後楽１－２－８　後楽１丁目ビル</v>
      </c>
    </row>
    <row r="584" spans="1:4" s="1" customFormat="1">
      <c r="A584" s="5">
        <v>223002</v>
      </c>
      <c r="B584" s="9" t="str">
        <v>（株）静環検査センター 東京支店</v>
      </c>
      <c r="C584" s="9" t="s">
        <v>21</v>
      </c>
      <c r="D584" s="9" t="str">
        <v>1120004 東京都文京区後楽１－２－８　後楽１丁目ビル</v>
      </c>
    </row>
    <row r="585" spans="1:4" s="1" customFormat="1">
      <c r="A585" s="5">
        <v>223002</v>
      </c>
      <c r="B585" s="9" t="str">
        <v>（株）静環検査センター 東京支店</v>
      </c>
      <c r="C585" s="9" t="s">
        <v>121</v>
      </c>
      <c r="D585" s="9" t="str">
        <v>1120004 東京都文京区後楽１－２－８　後楽１丁目ビル</v>
      </c>
    </row>
    <row r="586" spans="1:4" s="1" customFormat="1">
      <c r="A586" s="5">
        <v>223004</v>
      </c>
      <c r="B586" s="9" t="str">
        <v>関不動産鑑定事務所</v>
      </c>
      <c r="C586" s="9" t="s">
        <v>161</v>
      </c>
      <c r="D586" s="9" t="str">
        <v>3100851 茨城県水戸市千波町１３９６－２２</v>
      </c>
    </row>
    <row r="587" spans="1:4" s="1" customFormat="1">
      <c r="A587" s="5">
        <v>223004</v>
      </c>
      <c r="B587" s="9" t="str">
        <v>関不動産鑑定事務所</v>
      </c>
      <c r="C587" s="9" t="s">
        <v>196</v>
      </c>
      <c r="D587" s="9" t="str">
        <v>3100851 茨城県水戸市千波町１３９６－２２</v>
      </c>
    </row>
    <row r="588" spans="1:4" s="1" customFormat="1">
      <c r="A588" s="5">
        <v>223005</v>
      </c>
      <c r="B588" s="9" t="str">
        <v>せつた不動産鑑定事務所</v>
      </c>
      <c r="C588" s="9" t="s">
        <v>196</v>
      </c>
      <c r="D588" s="9" t="str">
        <v>3000818 茨城県土浦市天川２－２２－１８</v>
      </c>
    </row>
    <row r="589" spans="1:4" s="1" customFormat="1">
      <c r="A589" s="5">
        <v>223006</v>
      </c>
      <c r="B589" s="9" t="str">
        <v>（株）扇伸地質</v>
      </c>
      <c r="C589" s="9" t="s">
        <v>21</v>
      </c>
      <c r="D589" s="9" t="str">
        <v>2770071 千葉県柏市豊住１－１－５</v>
      </c>
    </row>
    <row r="590" spans="1:4" s="1" customFormat="1">
      <c r="A590" s="5">
        <v>223008</v>
      </c>
      <c r="B590" s="9" t="str">
        <v>セントラルコンサルタント（株） 茨城営業所</v>
      </c>
      <c r="C590" s="9" t="s">
        <v>101</v>
      </c>
      <c r="D590" s="9" t="str">
        <v>3050032 茨城県つくば市竹園２－１０－８</v>
      </c>
    </row>
    <row r="591" spans="1:4" s="1" customFormat="1">
      <c r="A591" s="5">
        <v>223008</v>
      </c>
      <c r="B591" s="9" t="str">
        <v>セントラルコンサルタント（株） 茨城営業所</v>
      </c>
      <c r="C591" s="9" t="s">
        <v>23</v>
      </c>
      <c r="D591" s="9" t="str">
        <v>3050032 茨城県つくば市竹園２－１０－８</v>
      </c>
    </row>
    <row r="592" spans="1:4" s="1" customFormat="1">
      <c r="A592" s="5">
        <v>223008</v>
      </c>
      <c r="B592" s="9" t="str">
        <v>セントラルコンサルタント（株） 茨城営業所</v>
      </c>
      <c r="C592" s="9" t="s">
        <v>20</v>
      </c>
      <c r="D592" s="9" t="str">
        <v>3050032 茨城県つくば市竹園２－１０－８</v>
      </c>
    </row>
    <row r="593" spans="1:4" s="1" customFormat="1">
      <c r="A593" s="5">
        <v>223008</v>
      </c>
      <c r="B593" s="9" t="str">
        <v>セントラルコンサルタント（株） 茨城営業所</v>
      </c>
      <c r="C593" s="9" t="s">
        <v>21</v>
      </c>
      <c r="D593" s="9" t="str">
        <v>3050032 茨城県つくば市竹園２－１０－８</v>
      </c>
    </row>
    <row r="594" spans="1:4" s="1" customFormat="1">
      <c r="A594" s="5">
        <v>223008</v>
      </c>
      <c r="B594" s="9" t="str">
        <v>セントラルコンサルタント（株） 茨城営業所</v>
      </c>
      <c r="C594" s="9" t="s">
        <v>121</v>
      </c>
      <c r="D594" s="9" t="str">
        <v>3050032 茨城県つくば市竹園２－１０－８</v>
      </c>
    </row>
    <row r="595" spans="1:4" s="1" customFormat="1">
      <c r="A595" s="5">
        <v>223009</v>
      </c>
      <c r="B595" s="9" t="str">
        <v>（株）ゼンリン 東京第二支社</v>
      </c>
      <c r="C595" s="9" t="s">
        <v>101</v>
      </c>
      <c r="D595" s="9" t="str">
        <v>2600842 千葉県千葉市中央区南町２－１８－６</v>
      </c>
    </row>
    <row r="596" spans="1:4" s="1" customFormat="1">
      <c r="A596" s="5">
        <v>224001</v>
      </c>
      <c r="B596" s="9" t="str">
        <v>（株）測研茨城</v>
      </c>
      <c r="C596" s="9" t="s">
        <v>101</v>
      </c>
      <c r="D596" s="9" t="str">
        <v>3040067 茨城県下妻市下妻乙５０６－１</v>
      </c>
    </row>
    <row r="597" spans="1:4" s="1" customFormat="1">
      <c r="A597" s="5">
        <v>224001</v>
      </c>
      <c r="B597" s="9" t="str">
        <v>（株）測研茨城</v>
      </c>
      <c r="C597" s="9" t="s">
        <v>20</v>
      </c>
      <c r="D597" s="9" t="str">
        <v>3040067 茨城県下妻市下妻乙５０６－１</v>
      </c>
    </row>
    <row r="598" spans="1:4" s="1" customFormat="1">
      <c r="A598" s="5">
        <v>224002</v>
      </c>
      <c r="B598" s="9" t="str">
        <v>（株）綜企画設計 茨城支店</v>
      </c>
      <c r="C598" s="9" t="s">
        <v>23</v>
      </c>
      <c r="D598" s="9" t="str">
        <v>3001221 茨城県牛久市牛久町２７９－１</v>
      </c>
    </row>
    <row r="599" spans="1:4" s="1" customFormat="1">
      <c r="A599" s="5">
        <v>224002</v>
      </c>
      <c r="B599" s="9" t="str">
        <v>（株）綜企画設計 茨城支店</v>
      </c>
      <c r="C599" s="9" t="s">
        <v>20</v>
      </c>
      <c r="D599" s="9" t="str">
        <v>3001221 茨城県牛久市牛久町２７９－１</v>
      </c>
    </row>
    <row r="600" spans="1:4" s="1" customFormat="1">
      <c r="A600" s="5">
        <v>224003</v>
      </c>
      <c r="B600" s="9" t="str">
        <v>（株）総研</v>
      </c>
      <c r="C600" s="9" t="s">
        <v>101</v>
      </c>
      <c r="D600" s="9" t="str">
        <v>3200036 栃木県宇都宮市小幡２－４－５</v>
      </c>
    </row>
    <row r="601" spans="1:4" s="1" customFormat="1">
      <c r="A601" s="5">
        <v>224003</v>
      </c>
      <c r="B601" s="9" t="str">
        <v>（株）総研</v>
      </c>
      <c r="C601" s="9" t="s">
        <v>23</v>
      </c>
      <c r="D601" s="9" t="str">
        <v>3200036 栃木県宇都宮市小幡２－４－５</v>
      </c>
    </row>
    <row r="602" spans="1:4" s="1" customFormat="1">
      <c r="A602" s="5">
        <v>224003</v>
      </c>
      <c r="B602" s="9" t="str">
        <v>（株）総研</v>
      </c>
      <c r="C602" s="9" t="s">
        <v>20</v>
      </c>
      <c r="D602" s="9" t="str">
        <v>3200036 栃木県宇都宮市小幡２－４－５</v>
      </c>
    </row>
    <row r="603" spans="1:4" s="1" customFormat="1">
      <c r="A603" s="5">
        <v>224003</v>
      </c>
      <c r="B603" s="9" t="str">
        <v>（株）総研</v>
      </c>
      <c r="C603" s="9" t="s">
        <v>21</v>
      </c>
      <c r="D603" s="9" t="str">
        <v>3200036 栃木県宇都宮市小幡２－４－５</v>
      </c>
    </row>
    <row r="604" spans="1:4" s="1" customFormat="1">
      <c r="A604" s="5">
        <v>224003</v>
      </c>
      <c r="B604" s="9" t="str">
        <v>（株）総研</v>
      </c>
      <c r="C604" s="9" t="s">
        <v>161</v>
      </c>
      <c r="D604" s="9" t="str">
        <v>3200036 栃木県宇都宮市小幡２－４－５</v>
      </c>
    </row>
    <row r="605" spans="1:4" s="1" customFormat="1">
      <c r="A605" s="5">
        <v>224003</v>
      </c>
      <c r="B605" s="9" t="str">
        <v>（株）総研</v>
      </c>
      <c r="C605" s="9" t="s">
        <v>191</v>
      </c>
      <c r="D605" s="9" t="str">
        <v>3200036 栃木県宇都宮市小幡２－４－５</v>
      </c>
    </row>
    <row r="606" spans="1:4" s="1" customFormat="1">
      <c r="A606" s="5">
        <v>224003</v>
      </c>
      <c r="B606" s="9" t="str">
        <v>（株）総研</v>
      </c>
      <c r="C606" s="9" t="s">
        <v>121</v>
      </c>
      <c r="D606" s="9" t="str">
        <v>3200036 栃木県宇都宮市小幡２－４－５</v>
      </c>
    </row>
    <row r="607" spans="1:4" s="1" customFormat="1">
      <c r="A607" s="5">
        <v>224004</v>
      </c>
      <c r="B607" s="9" t="str">
        <v>（株）総合環境計画 茨城事務所</v>
      </c>
      <c r="C607" s="9" t="s">
        <v>101</v>
      </c>
      <c r="D607" s="9" t="str">
        <v>3140124 茨城県神栖市石神４３４－１</v>
      </c>
    </row>
    <row r="608" spans="1:4" s="1" customFormat="1">
      <c r="A608" s="5">
        <v>224004</v>
      </c>
      <c r="B608" s="9" t="str">
        <v>（株）総合環境計画 茨城事務所</v>
      </c>
      <c r="C608" s="9" t="s">
        <v>20</v>
      </c>
      <c r="D608" s="9" t="str">
        <v>3140124 茨城県神栖市石神４３４－１</v>
      </c>
    </row>
    <row r="609" spans="1:4" s="1" customFormat="1">
      <c r="A609" s="5">
        <v>224004</v>
      </c>
      <c r="B609" s="9" t="str">
        <v>（株）総合環境計画 茨城事務所</v>
      </c>
      <c r="C609" s="9" t="s">
        <v>121</v>
      </c>
      <c r="D609" s="9" t="str">
        <v>3140124 茨城県神栖市石神４３４－１</v>
      </c>
    </row>
    <row r="610" spans="1:4" s="1" customFormat="1">
      <c r="A610" s="5">
        <v>224005</v>
      </c>
      <c r="B610" s="9" t="str">
        <v>総合技研（株）</v>
      </c>
      <c r="C610" s="9" t="s">
        <v>101</v>
      </c>
      <c r="D610" s="9" t="str">
        <v>3100066 茨城県水戸市金町１－２－４６</v>
      </c>
    </row>
    <row r="611" spans="1:4" s="1" customFormat="1">
      <c r="A611" s="5">
        <v>224005</v>
      </c>
      <c r="B611" s="9" t="str">
        <v>総合技研（株）</v>
      </c>
      <c r="C611" s="9" t="s">
        <v>20</v>
      </c>
      <c r="D611" s="9" t="str">
        <v>3100066 茨城県水戸市金町１－２－４６</v>
      </c>
    </row>
    <row r="612" spans="1:4" s="1" customFormat="1">
      <c r="A612" s="5">
        <v>224005</v>
      </c>
      <c r="B612" s="9" t="str">
        <v>総合技研（株）</v>
      </c>
      <c r="C612" s="9" t="s">
        <v>21</v>
      </c>
      <c r="D612" s="9" t="str">
        <v>3100066 茨城県水戸市金町１－２－４６</v>
      </c>
    </row>
    <row r="613" spans="1:4" s="1" customFormat="1">
      <c r="A613" s="5">
        <v>224007</v>
      </c>
      <c r="B613" s="9" t="str">
        <v>（株）相和技術研究所 千葉事務所</v>
      </c>
      <c r="C613" s="9" t="s">
        <v>23</v>
      </c>
      <c r="D613" s="9" t="str">
        <v>2750016 千葉県習志野市津田沼１－１５－１１－１０１</v>
      </c>
    </row>
    <row r="614" spans="1:4" s="1" customFormat="1">
      <c r="A614" s="5">
        <v>224008</v>
      </c>
      <c r="B614" s="9" t="str">
        <v>（株）測地設計コンサルタント</v>
      </c>
      <c r="C614" s="9" t="s">
        <v>101</v>
      </c>
      <c r="D614" s="9" t="str">
        <v>3100905 茨城県水戸市石川３－４１３３－２</v>
      </c>
    </row>
    <row r="615" spans="1:4" s="1" customFormat="1">
      <c r="A615" s="5">
        <v>224008</v>
      </c>
      <c r="B615" s="9" t="str">
        <v>（株）測地設計コンサルタント</v>
      </c>
      <c r="C615" s="9" t="s">
        <v>23</v>
      </c>
      <c r="D615" s="9" t="str">
        <v>3100905 茨城県水戸市石川３－４１３３－２</v>
      </c>
    </row>
    <row r="616" spans="1:4" s="1" customFormat="1">
      <c r="A616" s="5">
        <v>224008</v>
      </c>
      <c r="B616" s="9" t="str">
        <v>（株）測地設計コンサルタント</v>
      </c>
      <c r="C616" s="9" t="s">
        <v>20</v>
      </c>
      <c r="D616" s="9" t="str">
        <v>3100905 茨城県水戸市石川３－４１３３－２</v>
      </c>
    </row>
    <row r="617" spans="1:4" s="1" customFormat="1">
      <c r="A617" s="5">
        <v>224008</v>
      </c>
      <c r="B617" s="9" t="str">
        <v>（株）測地設計コンサルタント</v>
      </c>
      <c r="C617" s="9" t="s">
        <v>161</v>
      </c>
      <c r="D617" s="9" t="str">
        <v>3100905 茨城県水戸市石川３－４１３３－２</v>
      </c>
    </row>
    <row r="618" spans="1:4" s="1" customFormat="1">
      <c r="A618" s="5">
        <v>225001</v>
      </c>
      <c r="B618" s="9" t="str">
        <v>（株）大輝 茨城支店</v>
      </c>
      <c r="C618" s="9" t="s">
        <v>101</v>
      </c>
      <c r="D618" s="9" t="str">
        <v>3100905 茨城県水戸市石川２－４２７１－２</v>
      </c>
    </row>
    <row r="619" spans="1:4" s="1" customFormat="1">
      <c r="A619" s="5">
        <v>225001</v>
      </c>
      <c r="B619" s="9" t="str">
        <v>（株）大輝 茨城支店</v>
      </c>
      <c r="C619" s="9" t="s">
        <v>23</v>
      </c>
      <c r="D619" s="9" t="str">
        <v>3100905 茨城県水戸市石川２－４２７１－２</v>
      </c>
    </row>
    <row r="620" spans="1:4" s="1" customFormat="1">
      <c r="A620" s="5">
        <v>225001</v>
      </c>
      <c r="B620" s="9" t="str">
        <v>（株）大輝 茨城支店</v>
      </c>
      <c r="C620" s="9" t="s">
        <v>20</v>
      </c>
      <c r="D620" s="9" t="str">
        <v>3100905 茨城県水戸市石川２－４２７１－２</v>
      </c>
    </row>
    <row r="621" spans="1:4" s="1" customFormat="1">
      <c r="A621" s="5">
        <v>225001</v>
      </c>
      <c r="B621" s="9" t="str">
        <v>（株）大輝 茨城支店</v>
      </c>
      <c r="C621" s="9" t="s">
        <v>21</v>
      </c>
      <c r="D621" s="9" t="str">
        <v>3100905 茨城県水戸市石川２－４２７１－２</v>
      </c>
    </row>
    <row r="622" spans="1:4" s="1" customFormat="1">
      <c r="A622" s="5">
        <v>225001</v>
      </c>
      <c r="B622" s="9" t="str">
        <v>（株）大輝 茨城支店</v>
      </c>
      <c r="C622" s="9" t="s">
        <v>161</v>
      </c>
      <c r="D622" s="9" t="str">
        <v>3100905 茨城県水戸市石川２－４２７１－２</v>
      </c>
    </row>
    <row r="623" spans="1:4" s="1" customFormat="1">
      <c r="A623" s="5">
        <v>225004</v>
      </c>
      <c r="B623" s="9" t="str">
        <v>太洋エンジニアリング（株） 東京支社</v>
      </c>
      <c r="C623" s="9" t="s">
        <v>101</v>
      </c>
      <c r="D623" s="9" t="str">
        <v>1010047 東京都千代田区内神田１－１４－５</v>
      </c>
    </row>
    <row r="624" spans="1:4" s="1" customFormat="1">
      <c r="A624" s="5">
        <v>225004</v>
      </c>
      <c r="B624" s="9" t="str">
        <v>太洋エンジニアリング（株） 東京支社</v>
      </c>
      <c r="C624" s="9" t="s">
        <v>20</v>
      </c>
      <c r="D624" s="9" t="str">
        <v>1010047 東京都千代田区内神田１－１４－５</v>
      </c>
    </row>
    <row r="625" spans="1:4" s="1" customFormat="1">
      <c r="A625" s="5">
        <v>225004</v>
      </c>
      <c r="B625" s="9" t="str">
        <v>太洋エンジニアリング（株） 東京支社</v>
      </c>
      <c r="C625" s="9" t="s">
        <v>21</v>
      </c>
      <c r="D625" s="9" t="str">
        <v>1010047 東京都千代田区内神田１－１４－５</v>
      </c>
    </row>
    <row r="626" spans="1:4" s="1" customFormat="1">
      <c r="A626" s="5">
        <v>225004</v>
      </c>
      <c r="B626" s="9" t="str">
        <v>太洋エンジニアリング（株） 東京支社</v>
      </c>
      <c r="C626" s="9" t="s">
        <v>161</v>
      </c>
      <c r="D626" s="9" t="str">
        <v>1010047 東京都千代田区内神田１－１４－５</v>
      </c>
    </row>
    <row r="627" spans="1:4" s="1" customFormat="1">
      <c r="A627" s="5">
        <v>225004</v>
      </c>
      <c r="B627" s="9" t="str">
        <v>太洋エンジニアリング（株） 東京支社</v>
      </c>
      <c r="C627" s="9" t="s">
        <v>196</v>
      </c>
      <c r="D627" s="9" t="str">
        <v>1010047 東京都千代田区内神田１－１４－５</v>
      </c>
    </row>
    <row r="628" spans="1:4" s="1" customFormat="1">
      <c r="A628" s="5">
        <v>225005</v>
      </c>
      <c r="B628" s="9" t="str">
        <v>（株）高島テクノロジーセンター 茨城営業所</v>
      </c>
      <c r="C628" s="9" t="s">
        <v>101</v>
      </c>
      <c r="D628" s="9" t="str">
        <v>3100011 茨城県水戸市三の丸３－３－１１－３０１</v>
      </c>
    </row>
    <row r="629" spans="1:4" s="1" customFormat="1">
      <c r="A629" s="5">
        <v>225005</v>
      </c>
      <c r="B629" s="9" t="str">
        <v>（株）高島テクノロジーセンター 茨城営業所</v>
      </c>
      <c r="C629" s="9" t="s">
        <v>23</v>
      </c>
      <c r="D629" s="9" t="str">
        <v>3100011 茨城県水戸市三の丸３－３－１１－３０１</v>
      </c>
    </row>
    <row r="630" spans="1:4" s="1" customFormat="1">
      <c r="A630" s="5">
        <v>225005</v>
      </c>
      <c r="B630" s="9" t="str">
        <v>（株）高島テクノロジーセンター 茨城営業所</v>
      </c>
      <c r="C630" s="9" t="s">
        <v>20</v>
      </c>
      <c r="D630" s="9" t="str">
        <v>3100011 茨城県水戸市三の丸３－３－１１－３０１</v>
      </c>
    </row>
    <row r="631" spans="1:4" s="1" customFormat="1">
      <c r="A631" s="5">
        <v>225005</v>
      </c>
      <c r="B631" s="9" t="str">
        <v>（株）高島テクノロジーセンター 茨城営業所</v>
      </c>
      <c r="C631" s="9" t="s">
        <v>21</v>
      </c>
      <c r="D631" s="9" t="str">
        <v>3100011 茨城県水戸市三の丸３－３－１１－３０１</v>
      </c>
    </row>
    <row r="632" spans="1:4" s="1" customFormat="1">
      <c r="A632" s="5">
        <v>225006</v>
      </c>
      <c r="B632" s="9" t="str">
        <v>高田不動産鑑定（株）</v>
      </c>
      <c r="C632" s="9" t="s">
        <v>196</v>
      </c>
      <c r="D632" s="9" t="str">
        <v>3100804 茨城県水戸市白梅３－１１－１４</v>
      </c>
    </row>
    <row r="633" spans="1:4" s="1" customFormat="1">
      <c r="A633" s="5">
        <v>225007</v>
      </c>
      <c r="B633" s="9" t="str">
        <v>（有）高槻建築設計事務所</v>
      </c>
      <c r="C633" s="9" t="s">
        <v>23</v>
      </c>
      <c r="D633" s="9" t="str">
        <v>3100804 茨城県水戸市白梅２－９－２０</v>
      </c>
    </row>
    <row r="634" spans="1:4" s="1" customFormat="1">
      <c r="A634" s="5">
        <v>225008</v>
      </c>
      <c r="B634" s="9" t="str">
        <v>（株）高萩エンジニアリング</v>
      </c>
      <c r="C634" s="9" t="s">
        <v>101</v>
      </c>
      <c r="D634" s="9" t="str">
        <v>3100851 茨城県水戸市千波町字千波原２８５１</v>
      </c>
    </row>
    <row r="635" spans="1:4" s="1" customFormat="1">
      <c r="A635" s="5">
        <v>225008</v>
      </c>
      <c r="B635" s="9" t="str">
        <v>（株）高萩エンジニアリング</v>
      </c>
      <c r="C635" s="9" t="s">
        <v>20</v>
      </c>
      <c r="D635" s="9" t="str">
        <v>3100851 茨城県水戸市千波町字千波原２８５１</v>
      </c>
    </row>
    <row r="636" spans="1:4" s="1" customFormat="1">
      <c r="A636" s="5">
        <v>225008</v>
      </c>
      <c r="B636" s="9" t="str">
        <v>（株）高萩エンジニアリング</v>
      </c>
      <c r="C636" s="9" t="s">
        <v>21</v>
      </c>
      <c r="D636" s="9" t="str">
        <v>3100851 茨城県水戸市千波町字千波原２８５１</v>
      </c>
    </row>
    <row r="637" spans="1:4" s="1" customFormat="1">
      <c r="A637" s="5">
        <v>225010</v>
      </c>
      <c r="B637" s="9" t="str">
        <v>（株）テックサーベイ</v>
      </c>
      <c r="C637" s="9" t="s">
        <v>101</v>
      </c>
      <c r="D637" s="9" t="str">
        <v>3100851 茨城県水戸市千波町２０８３－６</v>
      </c>
    </row>
    <row r="638" spans="1:4" s="1" customFormat="1">
      <c r="A638" s="5">
        <v>225011</v>
      </c>
      <c r="B638" s="9" t="str">
        <v>（株）匠建築研究室</v>
      </c>
      <c r="C638" s="9" t="s">
        <v>23</v>
      </c>
      <c r="D638" s="9" t="str">
        <v>3100804 茨城県水戸市白梅３－１２－３</v>
      </c>
    </row>
    <row r="639" spans="1:4" s="1" customFormat="1">
      <c r="A639" s="5">
        <v>225014</v>
      </c>
      <c r="B639" s="9" t="str">
        <v>（株）田中建築事務所</v>
      </c>
      <c r="C639" s="9" t="s">
        <v>23</v>
      </c>
      <c r="D639" s="9" t="str">
        <v>1080074 東京都港区高輪２－１６－４５</v>
      </c>
    </row>
    <row r="640" spans="1:4" s="1" customFormat="1">
      <c r="A640" s="5">
        <v>225016</v>
      </c>
      <c r="B640" s="9" t="str">
        <v>日本工営都市空間（株） 東京本社</v>
      </c>
      <c r="C640" s="9" t="s">
        <v>101</v>
      </c>
      <c r="D640" s="9" t="str">
        <v>1020083 東京都千代田区麹町４－２</v>
      </c>
    </row>
    <row r="641" spans="1:4" s="1" customFormat="1">
      <c r="A641" s="5">
        <v>225016</v>
      </c>
      <c r="B641" s="9" t="str">
        <v>日本工営都市空間（株） 東京本社</v>
      </c>
      <c r="C641" s="9" t="s">
        <v>23</v>
      </c>
      <c r="D641" s="9" t="str">
        <v>1020083 東京都千代田区麹町４－２</v>
      </c>
    </row>
    <row r="642" spans="1:4" s="1" customFormat="1">
      <c r="A642" s="5">
        <v>225016</v>
      </c>
      <c r="B642" s="9" t="str">
        <v>日本工営都市空間（株） 東京本社</v>
      </c>
      <c r="C642" s="9" t="s">
        <v>20</v>
      </c>
      <c r="D642" s="9" t="str">
        <v>1020083 東京都千代田区麹町４－２</v>
      </c>
    </row>
    <row r="643" spans="1:4" s="1" customFormat="1">
      <c r="A643" s="5">
        <v>225016</v>
      </c>
      <c r="B643" s="9" t="str">
        <v>日本工営都市空間（株） 東京本社</v>
      </c>
      <c r="C643" s="9" t="s">
        <v>21</v>
      </c>
      <c r="D643" s="9" t="str">
        <v>1020083 東京都千代田区麹町４－２</v>
      </c>
    </row>
    <row r="644" spans="1:4" s="1" customFormat="1">
      <c r="A644" s="5">
        <v>225016</v>
      </c>
      <c r="B644" s="9" t="str">
        <v>日本工営都市空間（株） 東京本社</v>
      </c>
      <c r="C644" s="9" t="s">
        <v>161</v>
      </c>
      <c r="D644" s="9" t="str">
        <v>1020083 東京都千代田区麹町４－２</v>
      </c>
    </row>
    <row r="645" spans="1:4" s="1" customFormat="1">
      <c r="A645" s="5">
        <v>225016</v>
      </c>
      <c r="B645" s="9" t="str">
        <v>日本工営都市空間（株） 東京本社</v>
      </c>
      <c r="C645" s="9" t="s">
        <v>196</v>
      </c>
      <c r="D645" s="9" t="str">
        <v>1020083 東京都千代田区麹町４－２</v>
      </c>
    </row>
    <row r="646" spans="1:4" s="1" customFormat="1">
      <c r="A646" s="5">
        <v>225016</v>
      </c>
      <c r="B646" s="9" t="str">
        <v>日本工営都市空間（株） 東京本社</v>
      </c>
      <c r="C646" s="9" t="s">
        <v>121</v>
      </c>
      <c r="D646" s="9" t="str">
        <v>1020083 東京都千代田区麹町４－２</v>
      </c>
    </row>
    <row r="647" spans="1:4" s="1" customFormat="1">
      <c r="A647" s="5">
        <v>225020</v>
      </c>
      <c r="B647" s="9" t="str">
        <v>（株）第一設計</v>
      </c>
      <c r="C647" s="9" t="s">
        <v>101</v>
      </c>
      <c r="D647" s="9" t="str">
        <v>3120023 茨城県ひたちなか市大３－５－３</v>
      </c>
    </row>
    <row r="648" spans="1:4" s="1" customFormat="1">
      <c r="A648" s="5">
        <v>225020</v>
      </c>
      <c r="B648" s="9" t="str">
        <v>（株）第一設計</v>
      </c>
      <c r="C648" s="9" t="s">
        <v>23</v>
      </c>
      <c r="D648" s="9" t="str">
        <v>3120023 茨城県ひたちなか市大３－５－３</v>
      </c>
    </row>
    <row r="649" spans="1:4" s="1" customFormat="1">
      <c r="A649" s="5">
        <v>225020</v>
      </c>
      <c r="B649" s="9" t="str">
        <v>（株）第一設計</v>
      </c>
      <c r="C649" s="9" t="s">
        <v>20</v>
      </c>
      <c r="D649" s="9" t="str">
        <v>3120023 茨城県ひたちなか市大３－５－３</v>
      </c>
    </row>
    <row r="650" spans="1:4" s="1" customFormat="1">
      <c r="A650" s="5">
        <v>225020</v>
      </c>
      <c r="B650" s="9" t="str">
        <v>（株）第一設計</v>
      </c>
      <c r="C650" s="9" t="s">
        <v>161</v>
      </c>
      <c r="D650" s="9" t="str">
        <v>3120023 茨城県ひたちなか市大３－５－３</v>
      </c>
    </row>
    <row r="651" spans="1:4" s="1" customFormat="1">
      <c r="A651" s="5">
        <v>225021</v>
      </c>
      <c r="B651" s="9" t="str">
        <v>第一測工（株）</v>
      </c>
      <c r="C651" s="9" t="s">
        <v>101</v>
      </c>
      <c r="D651" s="9" t="str">
        <v>3200831 栃木県宇都宮市新町２－６－１０</v>
      </c>
    </row>
    <row r="652" spans="1:4" s="1" customFormat="1">
      <c r="A652" s="5">
        <v>225021</v>
      </c>
      <c r="B652" s="9" t="str">
        <v>第一測工（株）</v>
      </c>
      <c r="C652" s="9" t="s">
        <v>20</v>
      </c>
      <c r="D652" s="9" t="str">
        <v>3200831 栃木県宇都宮市新町２－６－１０</v>
      </c>
    </row>
    <row r="653" spans="1:4" s="1" customFormat="1">
      <c r="A653" s="5">
        <v>225021</v>
      </c>
      <c r="B653" s="9" t="str">
        <v>第一測工（株）</v>
      </c>
      <c r="C653" s="9" t="s">
        <v>21</v>
      </c>
      <c r="D653" s="9" t="str">
        <v>3200831 栃木県宇都宮市新町２－６－１０</v>
      </c>
    </row>
    <row r="654" spans="1:4" s="1" customFormat="1">
      <c r="A654" s="5">
        <v>225021</v>
      </c>
      <c r="B654" s="9" t="str">
        <v>第一測工（株）</v>
      </c>
      <c r="C654" s="9" t="s">
        <v>161</v>
      </c>
      <c r="D654" s="9" t="str">
        <v>3200831 栃木県宇都宮市新町２－６－１０</v>
      </c>
    </row>
    <row r="655" spans="1:4" s="1" customFormat="1">
      <c r="A655" s="5">
        <v>225022</v>
      </c>
      <c r="B655" s="9" t="str">
        <v>大栄測量設計（株）</v>
      </c>
      <c r="C655" s="9" t="s">
        <v>101</v>
      </c>
      <c r="D655" s="9" t="str">
        <v>3000005 茨城県土浦市中貫２４０２－３</v>
      </c>
    </row>
    <row r="656" spans="1:4" s="1" customFormat="1">
      <c r="A656" s="5">
        <v>225022</v>
      </c>
      <c r="B656" s="9" t="str">
        <v>大栄測量設計（株）</v>
      </c>
      <c r="C656" s="9" t="s">
        <v>20</v>
      </c>
      <c r="D656" s="9" t="str">
        <v>3000005 茨城県土浦市中貫２４０２－３</v>
      </c>
    </row>
    <row r="657" spans="1:4" s="1" customFormat="1">
      <c r="A657" s="5">
        <v>225022</v>
      </c>
      <c r="B657" s="9" t="str">
        <v>大栄測量設計（株）</v>
      </c>
      <c r="C657" s="9" t="s">
        <v>161</v>
      </c>
      <c r="D657" s="9" t="str">
        <v>3000005 茨城県土浦市中貫２４０２－３</v>
      </c>
    </row>
    <row r="658" spans="1:4" s="1" customFormat="1">
      <c r="A658" s="5">
        <v>225023</v>
      </c>
      <c r="B658" s="9" t="str">
        <v>（株）大建設計 東京事務所</v>
      </c>
      <c r="C658" s="9" t="s">
        <v>23</v>
      </c>
      <c r="D658" s="9" t="str">
        <v>1410022 東京都品川区東五反田５－１０－８</v>
      </c>
    </row>
    <row r="659" spans="1:4" s="1" customFormat="1">
      <c r="A659" s="5">
        <v>225023</v>
      </c>
      <c r="B659" s="9" t="str">
        <v>（株）大建設計 東京事務所</v>
      </c>
      <c r="C659" s="9" t="s">
        <v>20</v>
      </c>
      <c r="D659" s="9" t="str">
        <v>1410022 東京都品川区東五反田５－１０－８</v>
      </c>
    </row>
    <row r="660" spans="1:4" s="1" customFormat="1">
      <c r="A660" s="5">
        <v>225024</v>
      </c>
      <c r="B660" s="9" t="str">
        <v>（株）ダイコウ測量設計</v>
      </c>
      <c r="C660" s="9" t="s">
        <v>101</v>
      </c>
      <c r="D660" s="9" t="str">
        <v>3113801 茨城県行方市行方２１０８－１</v>
      </c>
    </row>
    <row r="661" spans="1:4" s="1" customFormat="1">
      <c r="A661" s="5">
        <v>225024</v>
      </c>
      <c r="B661" s="9" t="str">
        <v>（株）ダイコウ測量設計</v>
      </c>
      <c r="C661" s="9" t="s">
        <v>20</v>
      </c>
      <c r="D661" s="9" t="str">
        <v>3113801 茨城県行方市行方２１０８－１</v>
      </c>
    </row>
    <row r="662" spans="1:4" s="1" customFormat="1">
      <c r="A662" s="5">
        <v>225024</v>
      </c>
      <c r="B662" s="9" t="str">
        <v>（株）ダイコウ測量設計</v>
      </c>
      <c r="C662" s="9" t="s">
        <v>21</v>
      </c>
      <c r="D662" s="9" t="str">
        <v>3113801 茨城県行方市行方２１０８－１</v>
      </c>
    </row>
    <row r="663" spans="1:4" s="1" customFormat="1">
      <c r="A663" s="5">
        <v>225024</v>
      </c>
      <c r="B663" s="9" t="str">
        <v>（株）ダイコウ測量設計</v>
      </c>
      <c r="C663" s="9" t="s">
        <v>161</v>
      </c>
      <c r="D663" s="9" t="str">
        <v>3113801 茨城県行方市行方２１０８－１</v>
      </c>
    </row>
    <row r="664" spans="1:4" s="1" customFormat="1">
      <c r="A664" s="5">
        <v>225026</v>
      </c>
      <c r="B664" s="9" t="str">
        <v>大東虎ノ門設計（株） 笠間営業所</v>
      </c>
      <c r="C664" s="9" t="s">
        <v>101</v>
      </c>
      <c r="D664" s="9" t="str">
        <v>3190202 茨城県笠間市下郷６１２</v>
      </c>
    </row>
    <row r="665" spans="1:4" s="1" customFormat="1">
      <c r="A665" s="5">
        <v>225026</v>
      </c>
      <c r="B665" s="9" t="str">
        <v>大東虎ノ門設計（株） 笠間営業所</v>
      </c>
      <c r="C665" s="9" t="s">
        <v>20</v>
      </c>
      <c r="D665" s="9" t="str">
        <v>3190202 茨城県笠間市下郷６１２</v>
      </c>
    </row>
    <row r="666" spans="1:4" s="1" customFormat="1">
      <c r="A666" s="5">
        <v>225026</v>
      </c>
      <c r="B666" s="9" t="str">
        <v>大東虎ノ門設計（株） 笠間営業所</v>
      </c>
      <c r="C666" s="9" t="s">
        <v>21</v>
      </c>
      <c r="D666" s="9" t="str">
        <v>3190202 茨城県笠間市下郷６１２</v>
      </c>
    </row>
    <row r="667" spans="1:4" s="1" customFormat="1">
      <c r="A667" s="5">
        <v>225026</v>
      </c>
      <c r="B667" s="9" t="str">
        <v>大東虎ノ門設計（株） 笠間営業所</v>
      </c>
      <c r="C667" s="9" t="s">
        <v>161</v>
      </c>
      <c r="D667" s="9" t="str">
        <v>3190202 茨城県笠間市下郷６１２</v>
      </c>
    </row>
    <row r="668" spans="1:4" s="1" customFormat="1">
      <c r="A668" s="5">
        <v>225027</v>
      </c>
      <c r="B668" s="9" t="str">
        <v>大日本ダイヤコンサルタント（株） 水戸事務所</v>
      </c>
      <c r="C668" s="9" t="s">
        <v>101</v>
      </c>
      <c r="D668" s="9" t="str">
        <v>3100805 茨城県水戸市中央２－６－２９</v>
      </c>
    </row>
    <row r="669" spans="1:4" s="1" customFormat="1">
      <c r="A669" s="5">
        <v>225027</v>
      </c>
      <c r="B669" s="9" t="str">
        <v>大日本ダイヤコンサルタント（株） 水戸事務所</v>
      </c>
      <c r="C669" s="9" t="s">
        <v>23</v>
      </c>
      <c r="D669" s="9" t="str">
        <v>3100805 茨城県水戸市中央２－６－２９</v>
      </c>
    </row>
    <row r="670" spans="1:4" s="1" customFormat="1">
      <c r="A670" s="5">
        <v>225027</v>
      </c>
      <c r="B670" s="9" t="str">
        <v>大日本ダイヤコンサルタント（株） 水戸事務所</v>
      </c>
      <c r="C670" s="9" t="s">
        <v>20</v>
      </c>
      <c r="D670" s="9" t="str">
        <v>3100805 茨城県水戸市中央２－６－２９</v>
      </c>
    </row>
    <row r="671" spans="1:4" s="1" customFormat="1">
      <c r="A671" s="5">
        <v>225027</v>
      </c>
      <c r="B671" s="9" t="str">
        <v>大日本ダイヤコンサルタント（株） 水戸事務所</v>
      </c>
      <c r="C671" s="9" t="s">
        <v>21</v>
      </c>
      <c r="D671" s="9" t="str">
        <v>3100805 茨城県水戸市中央２－６－２９</v>
      </c>
    </row>
    <row r="672" spans="1:4" s="1" customFormat="1">
      <c r="A672" s="5">
        <v>225027</v>
      </c>
      <c r="B672" s="9" t="str">
        <v>大日本ダイヤコンサルタント（株） 水戸事務所</v>
      </c>
      <c r="C672" s="9" t="s">
        <v>121</v>
      </c>
      <c r="D672" s="9" t="str">
        <v>3100805 茨城県水戸市中央２－６－２９</v>
      </c>
    </row>
    <row r="673" spans="1:4" s="1" customFormat="1">
      <c r="A673" s="5">
        <v>225028</v>
      </c>
      <c r="B673" s="9" t="str">
        <v>（株）ダイミック 水戸営業所</v>
      </c>
      <c r="C673" s="9" t="s">
        <v>101</v>
      </c>
      <c r="D673" s="9" t="str">
        <v>3100835 茨城県水戸市元台町１５００　ウィンマナービル１０１</v>
      </c>
    </row>
    <row r="674" spans="1:4" s="1" customFormat="1">
      <c r="A674" s="5">
        <v>225028</v>
      </c>
      <c r="B674" s="9" t="str">
        <v>（株）ダイミック 水戸営業所</v>
      </c>
      <c r="C674" s="9" t="s">
        <v>20</v>
      </c>
      <c r="D674" s="9" t="str">
        <v>3100835 茨城県水戸市元台町１５００　ウィンマナービル１０１</v>
      </c>
    </row>
    <row r="675" spans="1:4" s="1" customFormat="1">
      <c r="A675" s="5">
        <v>225028</v>
      </c>
      <c r="B675" s="9" t="str">
        <v>（株）ダイミック 水戸営業所</v>
      </c>
      <c r="C675" s="9" t="s">
        <v>21</v>
      </c>
      <c r="D675" s="9" t="str">
        <v>3100835 茨城県水戸市元台町１５００　ウィンマナービル１０１</v>
      </c>
    </row>
    <row r="676" spans="1:4" s="1" customFormat="1">
      <c r="A676" s="5">
        <v>225029</v>
      </c>
      <c r="B676" s="9" t="str">
        <v>（株）大和設計 笠間営業所</v>
      </c>
      <c r="C676" s="9" t="s">
        <v>101</v>
      </c>
      <c r="D676" s="9" t="str">
        <v>3190202 茨城県笠間市下郷４４３９－２４９</v>
      </c>
    </row>
    <row r="677" spans="1:4" s="1" customFormat="1">
      <c r="A677" s="5">
        <v>225029</v>
      </c>
      <c r="B677" s="9" t="str">
        <v>（株）大和設計 笠間営業所</v>
      </c>
      <c r="C677" s="9" t="s">
        <v>23</v>
      </c>
      <c r="D677" s="9" t="str">
        <v>3190202 茨城県笠間市下郷４４３９－２４９</v>
      </c>
    </row>
    <row r="678" spans="1:4" s="1" customFormat="1">
      <c r="A678" s="5">
        <v>225029</v>
      </c>
      <c r="B678" s="9" t="str">
        <v>（株）大和設計 笠間営業所</v>
      </c>
      <c r="C678" s="9" t="s">
        <v>20</v>
      </c>
      <c r="D678" s="9" t="str">
        <v>3190202 茨城県笠間市下郷４４３９－２４９</v>
      </c>
    </row>
    <row r="679" spans="1:4" s="1" customFormat="1">
      <c r="A679" s="5">
        <v>225029</v>
      </c>
      <c r="B679" s="9" t="str">
        <v>（株）大和設計 笠間営業所</v>
      </c>
      <c r="C679" s="9" t="s">
        <v>21</v>
      </c>
      <c r="D679" s="9" t="str">
        <v>3190202 茨城県笠間市下郷４４３９－２４９</v>
      </c>
    </row>
    <row r="680" spans="1:4" s="1" customFormat="1">
      <c r="A680" s="5">
        <v>225029</v>
      </c>
      <c r="B680" s="9" t="str">
        <v>（株）大和設計 笠間営業所</v>
      </c>
      <c r="C680" s="9" t="s">
        <v>161</v>
      </c>
      <c r="D680" s="9" t="str">
        <v>3190202 茨城県笠間市下郷４４３９－２４９</v>
      </c>
    </row>
    <row r="681" spans="1:4" s="1" customFormat="1">
      <c r="A681" s="5">
        <v>225030</v>
      </c>
      <c r="B681" s="9" t="str">
        <v>大和測量（株） 茨城営業所</v>
      </c>
      <c r="C681" s="9" t="s">
        <v>101</v>
      </c>
      <c r="D681" s="9" t="str">
        <v>3191118 茨城県東海村舟石川駅東１－５－８　ベルフィスＢ１０１</v>
      </c>
    </row>
    <row r="682" spans="1:4" s="1" customFormat="1">
      <c r="A682" s="5">
        <v>225030</v>
      </c>
      <c r="B682" s="9" t="str">
        <v>大和測量（株） 茨城営業所</v>
      </c>
      <c r="C682" s="9" t="s">
        <v>20</v>
      </c>
      <c r="D682" s="9" t="str">
        <v>3191118 茨城県東海村舟石川駅東１－５－８　ベルフィスＢ１０１</v>
      </c>
    </row>
    <row r="683" spans="1:4" s="1" customFormat="1">
      <c r="A683" s="5">
        <v>225030</v>
      </c>
      <c r="B683" s="9" t="str">
        <v>大和測量（株） 茨城営業所</v>
      </c>
      <c r="C683" s="9" t="s">
        <v>161</v>
      </c>
      <c r="D683" s="9" t="str">
        <v>3191118 茨城県東海村舟石川駅東１－５－８　ベルフィスＢ１０１</v>
      </c>
    </row>
    <row r="684" spans="1:4" s="1" customFormat="1">
      <c r="A684" s="5">
        <v>225032</v>
      </c>
      <c r="B684" s="9" t="str">
        <v>（株）団建築設計事務所</v>
      </c>
      <c r="C684" s="9" t="s">
        <v>23</v>
      </c>
      <c r="D684" s="9" t="str">
        <v>3100062 茨城県水戸市大町３－２－５５</v>
      </c>
    </row>
    <row r="685" spans="1:4" s="1" customFormat="1">
      <c r="A685" s="5">
        <v>226001</v>
      </c>
      <c r="B685" s="9" t="str">
        <v>中央開発（株） 関東支店茨城営業所</v>
      </c>
      <c r="C685" s="9" t="s">
        <v>101</v>
      </c>
      <c r="D685" s="9" t="str">
        <v>3100026 茨城県水戸市泉町２－４－２８　オフィス水戸ビル</v>
      </c>
    </row>
    <row r="686" spans="1:4" s="1" customFormat="1">
      <c r="A686" s="5">
        <v>226001</v>
      </c>
      <c r="B686" s="9" t="str">
        <v>中央開発（株） 関東支店茨城営業所</v>
      </c>
      <c r="C686" s="9" t="s">
        <v>23</v>
      </c>
      <c r="D686" s="9" t="str">
        <v>3100026 茨城県水戸市泉町２－４－２８　オフィス水戸ビル</v>
      </c>
    </row>
    <row r="687" spans="1:4" s="1" customFormat="1">
      <c r="A687" s="5">
        <v>226001</v>
      </c>
      <c r="B687" s="9" t="str">
        <v>中央開発（株） 関東支店茨城営業所</v>
      </c>
      <c r="C687" s="9" t="s">
        <v>20</v>
      </c>
      <c r="D687" s="9" t="str">
        <v>3100026 茨城県水戸市泉町２－４－２８　オフィス水戸ビル</v>
      </c>
    </row>
    <row r="688" spans="1:4" s="1" customFormat="1">
      <c r="A688" s="5">
        <v>226001</v>
      </c>
      <c r="B688" s="9" t="str">
        <v>中央開発（株） 関東支店茨城営業所</v>
      </c>
      <c r="C688" s="9" t="s">
        <v>21</v>
      </c>
      <c r="D688" s="9" t="str">
        <v>3100026 茨城県水戸市泉町２－４－２８　オフィス水戸ビル</v>
      </c>
    </row>
    <row r="689" spans="1:4" s="1" customFormat="1">
      <c r="A689" s="5">
        <v>226001</v>
      </c>
      <c r="B689" s="9" t="str">
        <v>中央開発（株） 関東支店茨城営業所</v>
      </c>
      <c r="C689" s="9" t="s">
        <v>121</v>
      </c>
      <c r="D689" s="9" t="str">
        <v>3100026 茨城県水戸市泉町２－４－２８　オフィス水戸ビル</v>
      </c>
    </row>
    <row r="690" spans="1:4" s="1" customFormat="1">
      <c r="A690" s="5">
        <v>226002</v>
      </c>
      <c r="B690" s="9" t="str">
        <v>中央技術（株） 笠間営業所</v>
      </c>
      <c r="C690" s="9" t="s">
        <v>101</v>
      </c>
      <c r="D690" s="9" t="str">
        <v>3091717 茨城県笠間市旭町１９６－２</v>
      </c>
    </row>
    <row r="691" spans="1:4" s="1" customFormat="1">
      <c r="A691" s="5">
        <v>226002</v>
      </c>
      <c r="B691" s="9" t="str">
        <v>中央技術（株） 笠間営業所</v>
      </c>
      <c r="C691" s="9" t="s">
        <v>23</v>
      </c>
      <c r="D691" s="9" t="str">
        <v>3091717 茨城県笠間市旭町１９６－２</v>
      </c>
    </row>
    <row r="692" spans="1:4" s="1" customFormat="1">
      <c r="A692" s="5">
        <v>226002</v>
      </c>
      <c r="B692" s="9" t="str">
        <v>中央技術（株） 笠間営業所</v>
      </c>
      <c r="C692" s="9" t="s">
        <v>20</v>
      </c>
      <c r="D692" s="9" t="str">
        <v>3091717 茨城県笠間市旭町１９６－２</v>
      </c>
    </row>
    <row r="693" spans="1:4" s="1" customFormat="1">
      <c r="A693" s="5">
        <v>226002</v>
      </c>
      <c r="B693" s="9" t="str">
        <v>中央技術（株） 笠間営業所</v>
      </c>
      <c r="C693" s="9" t="s">
        <v>21</v>
      </c>
      <c r="D693" s="9" t="str">
        <v>3091717 茨城県笠間市旭町１９６－２</v>
      </c>
    </row>
    <row r="694" spans="1:4" s="1" customFormat="1">
      <c r="A694" s="5">
        <v>226002</v>
      </c>
      <c r="B694" s="9" t="str">
        <v>中央技術（株） 笠間営業所</v>
      </c>
      <c r="C694" s="9" t="s">
        <v>161</v>
      </c>
      <c r="D694" s="9" t="str">
        <v>3091717 茨城県笠間市旭町１９６－２</v>
      </c>
    </row>
    <row r="695" spans="1:4" s="1" customFormat="1">
      <c r="A695" s="5">
        <v>226003</v>
      </c>
      <c r="B695" s="9" t="str">
        <v>（株）中央クリエイト 東京支店</v>
      </c>
      <c r="C695" s="9" t="s">
        <v>101</v>
      </c>
      <c r="D695" s="9" t="str">
        <v>1640011 東京都中野区中央５－２－１</v>
      </c>
    </row>
    <row r="696" spans="1:4" s="1" customFormat="1">
      <c r="A696" s="5">
        <v>226003</v>
      </c>
      <c r="B696" s="9" t="str">
        <v>（株）中央クリエイト 東京支店</v>
      </c>
      <c r="C696" s="9" t="s">
        <v>23</v>
      </c>
      <c r="D696" s="9" t="str">
        <v>1640011 東京都中野区中央５－２－１</v>
      </c>
    </row>
    <row r="697" spans="1:4" s="1" customFormat="1">
      <c r="A697" s="5">
        <v>226003</v>
      </c>
      <c r="B697" s="9" t="str">
        <v>（株）中央クリエイト 東京支店</v>
      </c>
      <c r="C697" s="9" t="s">
        <v>20</v>
      </c>
      <c r="D697" s="9" t="str">
        <v>1640011 東京都中野区中央５－２－１</v>
      </c>
    </row>
    <row r="698" spans="1:4" s="1" customFormat="1">
      <c r="A698" s="5">
        <v>226003</v>
      </c>
      <c r="B698" s="9" t="str">
        <v>（株）中央クリエイト 東京支店</v>
      </c>
      <c r="C698" s="9" t="s">
        <v>21</v>
      </c>
      <c r="D698" s="9" t="str">
        <v>1640011 東京都中野区中央５－２－１</v>
      </c>
    </row>
    <row r="699" spans="1:4" s="1" customFormat="1">
      <c r="A699" s="5">
        <v>226003</v>
      </c>
      <c r="B699" s="9" t="str">
        <v>（株）中央クリエイト 東京支店</v>
      </c>
      <c r="C699" s="9" t="s">
        <v>161</v>
      </c>
      <c r="D699" s="9" t="str">
        <v>1640011 東京都中野区中央５－２－１</v>
      </c>
    </row>
    <row r="700" spans="1:4" s="1" customFormat="1">
      <c r="A700" s="5">
        <v>226003</v>
      </c>
      <c r="B700" s="9" t="str">
        <v>（株）中央クリエイト 東京支店</v>
      </c>
      <c r="C700" s="9" t="s">
        <v>196</v>
      </c>
      <c r="D700" s="9" t="str">
        <v>1640011 東京都中野区中央５－２－１</v>
      </c>
    </row>
    <row r="701" spans="1:4" s="1" customFormat="1">
      <c r="A701" s="5">
        <v>226003</v>
      </c>
      <c r="B701" s="9" t="str">
        <v>（株）中央クリエイト 東京支店</v>
      </c>
      <c r="C701" s="9" t="s">
        <v>121</v>
      </c>
      <c r="D701" s="9" t="str">
        <v>1640011 東京都中野区中央５－２－１</v>
      </c>
    </row>
    <row r="702" spans="1:4" s="1" customFormat="1">
      <c r="A702" s="5">
        <v>226005</v>
      </c>
      <c r="B702" s="9" t="str">
        <v>中央コンサルタンツ（株） 東京支店</v>
      </c>
      <c r="C702" s="9" t="s">
        <v>101</v>
      </c>
      <c r="D702" s="9" t="str">
        <v>1606110 東京都新宿区西新宿８－１７－１</v>
      </c>
    </row>
    <row r="703" spans="1:4" s="1" customFormat="1">
      <c r="A703" s="5">
        <v>226005</v>
      </c>
      <c r="B703" s="9" t="str">
        <v>中央コンサルタンツ（株） 東京支店</v>
      </c>
      <c r="C703" s="9" t="s">
        <v>23</v>
      </c>
      <c r="D703" s="9" t="str">
        <v>1606110 東京都新宿区西新宿８－１７－１</v>
      </c>
    </row>
    <row r="704" spans="1:4" s="1" customFormat="1">
      <c r="A704" s="5">
        <v>226005</v>
      </c>
      <c r="B704" s="9" t="str">
        <v>中央コンサルタンツ（株） 東京支店</v>
      </c>
      <c r="C704" s="9" t="s">
        <v>20</v>
      </c>
      <c r="D704" s="9" t="str">
        <v>1606110 東京都新宿区西新宿８－１７－１</v>
      </c>
    </row>
    <row r="705" spans="1:4" s="1" customFormat="1">
      <c r="A705" s="5">
        <v>226005</v>
      </c>
      <c r="B705" s="9" t="str">
        <v>中央コンサルタンツ（株） 東京支店</v>
      </c>
      <c r="C705" s="9" t="s">
        <v>21</v>
      </c>
      <c r="D705" s="9" t="str">
        <v>1606110 東京都新宿区西新宿８－１７－１</v>
      </c>
    </row>
    <row r="706" spans="1:4" s="1" customFormat="1">
      <c r="A706" s="5">
        <v>226005</v>
      </c>
      <c r="B706" s="9" t="str">
        <v>中央コンサルタンツ（株） 東京支店</v>
      </c>
      <c r="C706" s="9" t="s">
        <v>161</v>
      </c>
      <c r="D706" s="9" t="str">
        <v>1606110 東京都新宿区西新宿８－１７－１</v>
      </c>
    </row>
    <row r="707" spans="1:4" s="1" customFormat="1">
      <c r="A707" s="5">
        <v>226005</v>
      </c>
      <c r="B707" s="9" t="str">
        <v>中央コンサルタンツ（株） 東京支店</v>
      </c>
      <c r="C707" s="9" t="s">
        <v>121</v>
      </c>
      <c r="D707" s="9" t="str">
        <v>1606110 東京都新宿区西新宿８－１７－１</v>
      </c>
    </row>
    <row r="708" spans="1:4" s="1" customFormat="1">
      <c r="A708" s="5">
        <v>226006</v>
      </c>
      <c r="B708" s="9" t="str">
        <v>（株）中央ジオマチックス</v>
      </c>
      <c r="C708" s="9" t="s">
        <v>101</v>
      </c>
      <c r="D708" s="9" t="str">
        <v>1740041 東京都板橋区舟渡３－１５－２２</v>
      </c>
    </row>
    <row r="709" spans="1:4" s="1" customFormat="1">
      <c r="A709" s="5">
        <v>226007</v>
      </c>
      <c r="B709" s="9" t="str">
        <v>（株）中央地盤コンサルタンツ</v>
      </c>
      <c r="C709" s="9" t="s">
        <v>20</v>
      </c>
      <c r="D709" s="9" t="str">
        <v>3100836 茨城県水戸市元吉田町１６７６－６</v>
      </c>
    </row>
    <row r="710" spans="1:4" s="1" customFormat="1">
      <c r="A710" s="5">
        <v>226007</v>
      </c>
      <c r="B710" s="9" t="str">
        <v>（株）中央地盤コンサルタンツ</v>
      </c>
      <c r="C710" s="9" t="s">
        <v>21</v>
      </c>
      <c r="D710" s="9" t="str">
        <v>3100836 茨城県水戸市元吉田町１６７６－６</v>
      </c>
    </row>
    <row r="711" spans="1:4" s="1" customFormat="1">
      <c r="A711" s="5">
        <v>226008</v>
      </c>
      <c r="B711" s="9" t="str">
        <v>中央総合鑑定所</v>
      </c>
      <c r="C711" s="9" t="s">
        <v>196</v>
      </c>
      <c r="D711" s="9" t="str">
        <v>3001234 茨城県牛久市中央５－２３－５</v>
      </c>
    </row>
    <row r="712" spans="1:4" s="1" customFormat="1">
      <c r="A712" s="5">
        <v>226010</v>
      </c>
      <c r="B712" s="9" t="str">
        <v>（株）長大 つくば支店</v>
      </c>
      <c r="C712" s="9" t="s">
        <v>101</v>
      </c>
      <c r="D712" s="9" t="str">
        <v>3050812 茨城県つくば市東平塚７３０</v>
      </c>
    </row>
    <row r="713" spans="1:4" s="1" customFormat="1">
      <c r="A713" s="5">
        <v>226010</v>
      </c>
      <c r="B713" s="9" t="str">
        <v>（株）長大 つくば支店</v>
      </c>
      <c r="C713" s="9" t="s">
        <v>23</v>
      </c>
      <c r="D713" s="9" t="str">
        <v>3050812 茨城県つくば市東平塚７３０</v>
      </c>
    </row>
    <row r="714" spans="1:4" s="1" customFormat="1">
      <c r="A714" s="5">
        <v>226010</v>
      </c>
      <c r="B714" s="9" t="str">
        <v>（株）長大 つくば支店</v>
      </c>
      <c r="C714" s="9" t="s">
        <v>20</v>
      </c>
      <c r="D714" s="9" t="str">
        <v>3050812 茨城県つくば市東平塚７３０</v>
      </c>
    </row>
    <row r="715" spans="1:4" s="1" customFormat="1">
      <c r="A715" s="5">
        <v>226010</v>
      </c>
      <c r="B715" s="9" t="str">
        <v>（株）長大 つくば支店</v>
      </c>
      <c r="C715" s="9" t="s">
        <v>21</v>
      </c>
      <c r="D715" s="9" t="str">
        <v>3050812 茨城県つくば市東平塚７３０</v>
      </c>
    </row>
    <row r="716" spans="1:4" s="1" customFormat="1">
      <c r="A716" s="5">
        <v>226010</v>
      </c>
      <c r="B716" s="9" t="str">
        <v>（株）長大 つくば支店</v>
      </c>
      <c r="C716" s="9" t="s">
        <v>121</v>
      </c>
      <c r="D716" s="9" t="str">
        <v>3050812 茨城県つくば市東平塚７３０</v>
      </c>
    </row>
    <row r="717" spans="1:4" s="1" customFormat="1">
      <c r="A717" s="5">
        <v>226011</v>
      </c>
      <c r="B717" s="9" t="str">
        <v>（株）長大テック 関東支店</v>
      </c>
      <c r="C717" s="9" t="s">
        <v>101</v>
      </c>
      <c r="D717" s="9" t="str">
        <v>3050812 茨城県つくば市東平塚７３０</v>
      </c>
    </row>
    <row r="718" spans="1:4" s="1" customFormat="1">
      <c r="A718" s="5">
        <v>226011</v>
      </c>
      <c r="B718" s="9" t="str">
        <v>（株）長大テック 関東支店</v>
      </c>
      <c r="C718" s="9" t="s">
        <v>20</v>
      </c>
      <c r="D718" s="9" t="str">
        <v>3050812 茨城県つくば市東平塚７３０</v>
      </c>
    </row>
    <row r="719" spans="1:4" s="1" customFormat="1">
      <c r="A719" s="5">
        <v>226013</v>
      </c>
      <c r="B719" s="9" t="str">
        <v>（株）地域計画連合</v>
      </c>
      <c r="C719" s="9" t="s">
        <v>23</v>
      </c>
      <c r="D719" s="9" t="str">
        <v>1700004 東京都豊島区北大塚２－２４－５－２Ｆ</v>
      </c>
    </row>
    <row r="720" spans="1:4" s="1" customFormat="1">
      <c r="A720" s="5">
        <v>226013</v>
      </c>
      <c r="B720" s="9" t="str">
        <v>（株）地域計画連合</v>
      </c>
      <c r="C720" s="9" t="s">
        <v>20</v>
      </c>
      <c r="D720" s="9" t="str">
        <v>1700004 東京都豊島区北大塚２－２４－５－２Ｆ</v>
      </c>
    </row>
    <row r="721" spans="1:4" s="1" customFormat="1">
      <c r="A721" s="5">
        <v>226016</v>
      </c>
      <c r="B721" s="9" t="str">
        <v>（株）地研コンサルタンツ 茨城支店</v>
      </c>
      <c r="C721" s="9" t="s">
        <v>101</v>
      </c>
      <c r="D721" s="9" t="str">
        <v>3100903 茨城県水戸市堀町１１１５－５</v>
      </c>
    </row>
    <row r="722" spans="1:4" s="1" customFormat="1">
      <c r="A722" s="5">
        <v>226016</v>
      </c>
      <c r="B722" s="9" t="str">
        <v>（株）地研コンサルタンツ 茨城支店</v>
      </c>
      <c r="C722" s="9" t="s">
        <v>20</v>
      </c>
      <c r="D722" s="9" t="str">
        <v>3100903 茨城県水戸市堀町１１１５－５</v>
      </c>
    </row>
    <row r="723" spans="1:4" s="1" customFormat="1">
      <c r="A723" s="5">
        <v>226016</v>
      </c>
      <c r="B723" s="9" t="str">
        <v>（株）地研コンサルタンツ 茨城支店</v>
      </c>
      <c r="C723" s="9" t="s">
        <v>21</v>
      </c>
      <c r="D723" s="9" t="str">
        <v>3100903 茨城県水戸市堀町１１１５－５</v>
      </c>
    </row>
    <row r="724" spans="1:4" s="1" customFormat="1">
      <c r="A724" s="5">
        <v>226017</v>
      </c>
      <c r="B724" s="9" t="str">
        <v>（株）地質基礎 水戸支店</v>
      </c>
      <c r="C724" s="9" t="s">
        <v>101</v>
      </c>
      <c r="D724" s="9" t="str">
        <v>3100805 茨城県水戸市中央２－８－８　アシスト第２ビル７０２号</v>
      </c>
    </row>
    <row r="725" spans="1:4" s="1" customFormat="1">
      <c r="A725" s="5">
        <v>226017</v>
      </c>
      <c r="B725" s="9" t="str">
        <v>（株）地質基礎 水戸支店</v>
      </c>
      <c r="C725" s="9" t="s">
        <v>20</v>
      </c>
      <c r="D725" s="9" t="str">
        <v>3100805 茨城県水戸市中央２－８－８　アシスト第２ビル７０２号</v>
      </c>
    </row>
    <row r="726" spans="1:4" s="1" customFormat="1">
      <c r="A726" s="5">
        <v>226017</v>
      </c>
      <c r="B726" s="9" t="str">
        <v>（株）地質基礎 水戸支店</v>
      </c>
      <c r="C726" s="9" t="s">
        <v>21</v>
      </c>
      <c r="D726" s="9" t="str">
        <v>3100805 茨城県水戸市中央２－８－８　アシスト第２ビル７０２号</v>
      </c>
    </row>
    <row r="727" spans="1:4" s="1" customFormat="1">
      <c r="A727" s="5">
        <v>226019</v>
      </c>
      <c r="B727" s="9" t="str">
        <v>千葉エンジニアリング（株） 茨城営業所</v>
      </c>
      <c r="C727" s="9" t="s">
        <v>101</v>
      </c>
      <c r="D727" s="9" t="str">
        <v>3000066 茨城県土浦市虫掛３７００　グリーンパレス４０２</v>
      </c>
    </row>
    <row r="728" spans="1:4" s="1" customFormat="1">
      <c r="A728" s="5">
        <v>226019</v>
      </c>
      <c r="B728" s="9" t="str">
        <v>千葉エンジニアリング（株） 茨城営業所</v>
      </c>
      <c r="C728" s="9" t="s">
        <v>20</v>
      </c>
      <c r="D728" s="9" t="str">
        <v>3000066 茨城県土浦市虫掛３７００　グリーンパレス４０２</v>
      </c>
    </row>
    <row r="729" spans="1:4" s="1" customFormat="1">
      <c r="A729" s="5">
        <v>226019</v>
      </c>
      <c r="B729" s="9" t="str">
        <v>千葉エンジニアリング（株） 茨城営業所</v>
      </c>
      <c r="C729" s="9" t="s">
        <v>21</v>
      </c>
      <c r="D729" s="9" t="str">
        <v>3000066 茨城県土浦市虫掛３７００　グリーンパレス４０２</v>
      </c>
    </row>
    <row r="730" spans="1:4" s="1" customFormat="1">
      <c r="A730" s="5">
        <v>226020</v>
      </c>
      <c r="B730" s="9" t="str">
        <v>（一財）千葉県薬剤師会検査センター</v>
      </c>
      <c r="C730" s="9" t="s">
        <v>121</v>
      </c>
      <c r="D730" s="9" t="str">
        <v>2600024 千葉県千葉市中央区中央港１－１２－１１</v>
      </c>
    </row>
    <row r="731" spans="1:4" s="1" customFormat="1">
      <c r="A731" s="5">
        <v>226021</v>
      </c>
      <c r="B731" s="9" t="str">
        <v>（株）千代田コンサルタント 茨城営業所</v>
      </c>
      <c r="C731" s="9" t="s">
        <v>101</v>
      </c>
      <c r="D731" s="9" t="str">
        <v>3010032 茨城県龍ケ崎市佐貫３－１０－７</v>
      </c>
    </row>
    <row r="732" spans="1:4" s="1" customFormat="1">
      <c r="A732" s="5">
        <v>226021</v>
      </c>
      <c r="B732" s="9" t="str">
        <v>（株）千代田コンサルタント 茨城営業所</v>
      </c>
      <c r="C732" s="9" t="s">
        <v>23</v>
      </c>
      <c r="D732" s="9" t="str">
        <v>3010032 茨城県龍ケ崎市佐貫３－１０－７</v>
      </c>
    </row>
    <row r="733" spans="1:4" s="1" customFormat="1">
      <c r="A733" s="5">
        <v>226021</v>
      </c>
      <c r="B733" s="9" t="str">
        <v>（株）千代田コンサルタント 茨城営業所</v>
      </c>
      <c r="C733" s="9" t="s">
        <v>20</v>
      </c>
      <c r="D733" s="9" t="str">
        <v>3010032 茨城県龍ケ崎市佐貫３－１０－７</v>
      </c>
    </row>
    <row r="734" spans="1:4" s="1" customFormat="1">
      <c r="A734" s="5">
        <v>226021</v>
      </c>
      <c r="B734" s="9" t="str">
        <v>（株）千代田コンサルタント 茨城営業所</v>
      </c>
      <c r="C734" s="9" t="s">
        <v>21</v>
      </c>
      <c r="D734" s="9" t="str">
        <v>3010032 茨城県龍ケ崎市佐貫３－１０－７</v>
      </c>
    </row>
    <row r="735" spans="1:4" s="1" customFormat="1">
      <c r="A735" s="5">
        <v>226021</v>
      </c>
      <c r="B735" s="9" t="str">
        <v>（株）千代田コンサルタント 茨城営業所</v>
      </c>
      <c r="C735" s="9" t="s">
        <v>161</v>
      </c>
      <c r="D735" s="9" t="str">
        <v>3010032 茨城県龍ケ崎市佐貫３－１０－７</v>
      </c>
    </row>
    <row r="736" spans="1:4" s="1" customFormat="1">
      <c r="A736" s="5">
        <v>226021</v>
      </c>
      <c r="B736" s="9" t="str">
        <v>（株）千代田コンサルタント 茨城営業所</v>
      </c>
      <c r="C736" s="9" t="s">
        <v>121</v>
      </c>
      <c r="D736" s="9" t="str">
        <v>3010032 茨城県龍ケ崎市佐貫３－１０－７</v>
      </c>
    </row>
    <row r="737" spans="1:4" s="1" customFormat="1">
      <c r="A737" s="5">
        <v>227001</v>
      </c>
      <c r="B737" s="9" t="str">
        <v>つくば建築設計事務所（株）</v>
      </c>
      <c r="C737" s="9" t="s">
        <v>23</v>
      </c>
      <c r="D737" s="9" t="str">
        <v>3010005 茨城県龍ケ崎市川原代町字小屋１０５９－１</v>
      </c>
    </row>
    <row r="738" spans="1:4" s="1" customFormat="1">
      <c r="A738" s="5">
        <v>227002</v>
      </c>
      <c r="B738" s="9" t="str">
        <v>（有）つくばスケール</v>
      </c>
      <c r="C738" s="9" t="s">
        <v>101</v>
      </c>
      <c r="D738" s="9" t="str">
        <v>3150131 茨城県石岡市下林３１６－２</v>
      </c>
    </row>
    <row r="739" spans="1:4" s="1" customFormat="1">
      <c r="A739" s="5">
        <v>227002</v>
      </c>
      <c r="B739" s="9" t="str">
        <v>（有）つくばスケール</v>
      </c>
      <c r="C739" s="9" t="s">
        <v>20</v>
      </c>
      <c r="D739" s="9" t="str">
        <v>3150131 茨城県石岡市下林３１６－２</v>
      </c>
    </row>
    <row r="740" spans="1:4" s="1" customFormat="1">
      <c r="A740" s="5">
        <v>227002</v>
      </c>
      <c r="B740" s="9" t="str">
        <v>（有）つくばスケール</v>
      </c>
      <c r="C740" s="9" t="s">
        <v>21</v>
      </c>
      <c r="D740" s="9" t="str">
        <v>3150131 茨城県石岡市下林３１６－２</v>
      </c>
    </row>
    <row r="741" spans="1:4" s="1" customFormat="1">
      <c r="A741" s="5">
        <v>227002</v>
      </c>
      <c r="B741" s="9" t="str">
        <v>（有）つくばスケール</v>
      </c>
      <c r="C741" s="9" t="s">
        <v>161</v>
      </c>
      <c r="D741" s="9" t="str">
        <v>3150131 茨城県石岡市下林３１６－２</v>
      </c>
    </row>
    <row r="742" spans="1:4" s="1" customFormat="1">
      <c r="A742" s="5">
        <v>227003</v>
      </c>
      <c r="B742" s="9" t="str">
        <v>つくば設計（株）</v>
      </c>
      <c r="C742" s="9" t="s">
        <v>101</v>
      </c>
      <c r="D742" s="9" t="str">
        <v>3004201 茨城県つくば市寺具９１６</v>
      </c>
    </row>
    <row r="743" spans="1:4" s="1" customFormat="1">
      <c r="A743" s="5">
        <v>227003</v>
      </c>
      <c r="B743" s="9" t="str">
        <v>つくば設計（株）</v>
      </c>
      <c r="C743" s="9" t="s">
        <v>20</v>
      </c>
      <c r="D743" s="9" t="str">
        <v>3004201 茨城県つくば市寺具９１６</v>
      </c>
    </row>
    <row r="744" spans="1:4" s="1" customFormat="1">
      <c r="A744" s="5">
        <v>227003</v>
      </c>
      <c r="B744" s="9" t="str">
        <v>つくば設計（株）</v>
      </c>
      <c r="C744" s="9" t="s">
        <v>161</v>
      </c>
      <c r="D744" s="9" t="str">
        <v>3004201 茨城県つくば市寺具９１６</v>
      </c>
    </row>
    <row r="745" spans="1:4" s="1" customFormat="1">
      <c r="A745" s="5">
        <v>227004</v>
      </c>
      <c r="B745" s="9" t="str">
        <v>筑波測量工業（株）</v>
      </c>
      <c r="C745" s="9" t="s">
        <v>101</v>
      </c>
      <c r="D745" s="9" t="str">
        <v>3002667 茨城県つくば市中別府２９８－１</v>
      </c>
    </row>
    <row r="746" spans="1:4" s="1" customFormat="1">
      <c r="A746" s="5">
        <v>227007</v>
      </c>
      <c r="B746" s="9" t="str">
        <v>（株）ジステック</v>
      </c>
      <c r="C746" s="9" t="s">
        <v>101</v>
      </c>
      <c r="D746" s="9" t="str">
        <v>3000823 茨城県土浦市小松３－２４－２５</v>
      </c>
    </row>
    <row r="747" spans="1:4" s="1" customFormat="1">
      <c r="A747" s="5">
        <v>227007</v>
      </c>
      <c r="B747" s="9" t="str">
        <v>（株）ジステック</v>
      </c>
      <c r="C747" s="9" t="s">
        <v>20</v>
      </c>
      <c r="D747" s="9" t="str">
        <v>3000823 茨城県土浦市小松３－２４－２５</v>
      </c>
    </row>
    <row r="748" spans="1:4" s="1" customFormat="1">
      <c r="A748" s="5">
        <v>227007</v>
      </c>
      <c r="B748" s="9" t="str">
        <v>（株）ジステック</v>
      </c>
      <c r="C748" s="9" t="s">
        <v>21</v>
      </c>
      <c r="D748" s="9" t="str">
        <v>3000823 茨城県土浦市小松３－２４－２５</v>
      </c>
    </row>
    <row r="749" spans="1:4" s="1" customFormat="1">
      <c r="A749" s="5">
        <v>227007</v>
      </c>
      <c r="B749" s="9" t="str">
        <v>（株）ジステック</v>
      </c>
      <c r="C749" s="9" t="s">
        <v>161</v>
      </c>
      <c r="D749" s="9" t="str">
        <v>3000823 茨城県土浦市小松３－２４－２５</v>
      </c>
    </row>
    <row r="750" spans="1:4" s="1" customFormat="1">
      <c r="A750" s="5">
        <v>227008</v>
      </c>
      <c r="B750" s="9" t="str">
        <v>（株）土屋建築研究所 茨城支所</v>
      </c>
      <c r="C750" s="9" t="s">
        <v>23</v>
      </c>
      <c r="D750" s="9" t="str">
        <v>3001234 茨城県牛久市中央５－２０－１１　牛久駅前ビル</v>
      </c>
    </row>
    <row r="751" spans="1:4" s="1" customFormat="1">
      <c r="A751" s="5">
        <v>228003</v>
      </c>
      <c r="B751" s="9" t="str">
        <v>帝人エコ・サイエンス（株）</v>
      </c>
      <c r="C751" s="9" t="s">
        <v>20</v>
      </c>
      <c r="D751" s="9" t="str">
        <v>1080073 東京都港区三田３－３－８</v>
      </c>
    </row>
    <row r="752" spans="1:4" s="1" customFormat="1">
      <c r="A752" s="5">
        <v>228003</v>
      </c>
      <c r="B752" s="9" t="str">
        <v>帝人エコ・サイエンス（株）</v>
      </c>
      <c r="C752" s="9" t="s">
        <v>121</v>
      </c>
      <c r="D752" s="9" t="str">
        <v>1080073 東京都港区三田３－３－８</v>
      </c>
    </row>
    <row r="753" spans="1:4" s="1" customFormat="1">
      <c r="A753" s="5">
        <v>228005</v>
      </c>
      <c r="B753" s="9" t="str">
        <v>（株）手島建築設計事務所</v>
      </c>
      <c r="C753" s="9" t="s">
        <v>23</v>
      </c>
      <c r="D753" s="9" t="str">
        <v>1050014 東京都港区芝１－１３－１６</v>
      </c>
    </row>
    <row r="754" spans="1:4" s="1" customFormat="1">
      <c r="A754" s="5">
        <v>229001</v>
      </c>
      <c r="B754" s="9" t="str">
        <v>トーカイテック（株） 茨城支社</v>
      </c>
      <c r="C754" s="9" t="s">
        <v>101</v>
      </c>
      <c r="D754" s="9" t="str">
        <v>3020004 茨城県取手市取手２－１８－３０－２０５</v>
      </c>
    </row>
    <row r="755" spans="1:4" s="1" customFormat="1">
      <c r="A755" s="5">
        <v>229001</v>
      </c>
      <c r="B755" s="9" t="str">
        <v>トーカイテック（株） 茨城支社</v>
      </c>
      <c r="C755" s="9" t="s">
        <v>20</v>
      </c>
      <c r="D755" s="9" t="str">
        <v>3020004 茨城県取手市取手２－１８－３０－２０５</v>
      </c>
    </row>
    <row r="756" spans="1:4" s="1" customFormat="1">
      <c r="A756" s="5">
        <v>229002</v>
      </c>
      <c r="B756" s="9" t="str">
        <v>（株）トーコー地質 茨城営業所</v>
      </c>
      <c r="C756" s="9" t="s">
        <v>101</v>
      </c>
      <c r="D756" s="9" t="str">
        <v>3100803 茨城県水戸市城南３－１６－１６　アシスト城南ビル</v>
      </c>
    </row>
    <row r="757" spans="1:4" s="1" customFormat="1">
      <c r="A757" s="5">
        <v>229002</v>
      </c>
      <c r="B757" s="9" t="str">
        <v>（株）トーコー地質 茨城営業所</v>
      </c>
      <c r="C757" s="9" t="s">
        <v>20</v>
      </c>
      <c r="D757" s="9" t="str">
        <v>3100803 茨城県水戸市城南３－１６－１６　アシスト城南ビル</v>
      </c>
    </row>
    <row r="758" spans="1:4" s="1" customFormat="1">
      <c r="A758" s="5">
        <v>229002</v>
      </c>
      <c r="B758" s="9" t="str">
        <v>（株）トーコー地質 茨城営業所</v>
      </c>
      <c r="C758" s="9" t="s">
        <v>21</v>
      </c>
      <c r="D758" s="9" t="str">
        <v>3100803 茨城県水戸市城南３－１６－１６　アシスト城南ビル</v>
      </c>
    </row>
    <row r="759" spans="1:4" s="1" customFormat="1">
      <c r="A759" s="5">
        <v>229003</v>
      </c>
      <c r="B759" s="9" t="str">
        <v>（株）トーニチコンサルタント 茨城事務所</v>
      </c>
      <c r="C759" s="9" t="s">
        <v>101</v>
      </c>
      <c r="D759" s="9" t="str">
        <v>3100803 茨城県水戸市城南３－１０－１７</v>
      </c>
    </row>
    <row r="760" spans="1:4" s="1" customFormat="1">
      <c r="A760" s="5">
        <v>229003</v>
      </c>
      <c r="B760" s="9" t="str">
        <v>（株）トーニチコンサルタント 茨城事務所</v>
      </c>
      <c r="C760" s="9" t="s">
        <v>23</v>
      </c>
      <c r="D760" s="9" t="str">
        <v>3100803 茨城県水戸市城南３－１０－１７</v>
      </c>
    </row>
    <row r="761" spans="1:4" s="1" customFormat="1">
      <c r="A761" s="5">
        <v>229003</v>
      </c>
      <c r="B761" s="9" t="str">
        <v>（株）トーニチコンサルタント 茨城事務所</v>
      </c>
      <c r="C761" s="9" t="s">
        <v>20</v>
      </c>
      <c r="D761" s="9" t="str">
        <v>3100803 茨城県水戸市城南３－１０－１７</v>
      </c>
    </row>
    <row r="762" spans="1:4" s="1" customFormat="1">
      <c r="A762" s="5">
        <v>229003</v>
      </c>
      <c r="B762" s="9" t="str">
        <v>（株）トーニチコンサルタント 茨城事務所</v>
      </c>
      <c r="C762" s="9" t="s">
        <v>21</v>
      </c>
      <c r="D762" s="9" t="str">
        <v>3100803 茨城県水戸市城南３－１０－１７</v>
      </c>
    </row>
    <row r="763" spans="1:4" s="1" customFormat="1">
      <c r="A763" s="5">
        <v>229003</v>
      </c>
      <c r="B763" s="9" t="str">
        <v>（株）トーニチコンサルタント 茨城事務所</v>
      </c>
      <c r="C763" s="9" t="s">
        <v>121</v>
      </c>
      <c r="D763" s="9" t="str">
        <v>3100803 茨城県水戸市城南３－１０－１７</v>
      </c>
    </row>
    <row r="764" spans="1:4" s="1" customFormat="1">
      <c r="A764" s="5">
        <v>229004</v>
      </c>
      <c r="B764" s="9" t="str">
        <v>（株）トーホー測研</v>
      </c>
      <c r="C764" s="9" t="s">
        <v>101</v>
      </c>
      <c r="D764" s="9" t="str">
        <v>3150114 茨城県石岡市嘉良寿理２１５</v>
      </c>
    </row>
    <row r="765" spans="1:4" s="1" customFormat="1">
      <c r="A765" s="5">
        <v>229004</v>
      </c>
      <c r="B765" s="9" t="str">
        <v>（株）トーホー測研</v>
      </c>
      <c r="C765" s="9" t="s">
        <v>20</v>
      </c>
      <c r="D765" s="9" t="str">
        <v>3150114 茨城県石岡市嘉良寿理２１５</v>
      </c>
    </row>
    <row r="766" spans="1:4" s="1" customFormat="1">
      <c r="A766" s="5">
        <v>229004</v>
      </c>
      <c r="B766" s="9" t="str">
        <v>（株）トーホー測研</v>
      </c>
      <c r="C766" s="9" t="s">
        <v>21</v>
      </c>
      <c r="D766" s="9" t="str">
        <v>3150114 茨城県石岡市嘉良寿理２１５</v>
      </c>
    </row>
    <row r="767" spans="1:4" s="1" customFormat="1">
      <c r="A767" s="5">
        <v>229004</v>
      </c>
      <c r="B767" s="9" t="str">
        <v>（株）トーホー測研</v>
      </c>
      <c r="C767" s="9" t="s">
        <v>161</v>
      </c>
      <c r="D767" s="9" t="str">
        <v>3150114 茨城県石岡市嘉良寿理２１５</v>
      </c>
    </row>
    <row r="768" spans="1:4" s="1" customFormat="1">
      <c r="A768" s="5">
        <v>229005</v>
      </c>
      <c r="B768" s="9" t="str">
        <v>（株）トーユー</v>
      </c>
      <c r="C768" s="9" t="s">
        <v>101</v>
      </c>
      <c r="D768" s="9" t="str">
        <v>3000048 茨城県土浦市田中３－８－３</v>
      </c>
    </row>
    <row r="769" spans="1:4" s="1" customFormat="1">
      <c r="A769" s="5">
        <v>229005</v>
      </c>
      <c r="B769" s="9" t="str">
        <v>（株）トーユー</v>
      </c>
      <c r="C769" s="9" t="s">
        <v>20</v>
      </c>
      <c r="D769" s="9" t="str">
        <v>3000048 茨城県土浦市田中３－８－３</v>
      </c>
    </row>
    <row r="770" spans="1:4" s="1" customFormat="1">
      <c r="A770" s="5">
        <v>229008</v>
      </c>
      <c r="B770" s="9" t="str">
        <v>東亜道路工業（株） 茨城支店</v>
      </c>
      <c r="C770" s="9" t="s">
        <v>101</v>
      </c>
      <c r="D770" s="9" t="str">
        <v>3004221 茨城県つくば市大形１６００</v>
      </c>
    </row>
    <row r="771" spans="1:4" s="1" customFormat="1">
      <c r="A771" s="5">
        <v>229008</v>
      </c>
      <c r="B771" s="9" t="str">
        <v>東亜道路工業（株） 茨城支店</v>
      </c>
      <c r="C771" s="9" t="s">
        <v>20</v>
      </c>
      <c r="D771" s="9" t="str">
        <v>3004221 茨城県つくば市大形１６００</v>
      </c>
    </row>
    <row r="772" spans="1:4" s="1" customFormat="1">
      <c r="A772" s="5">
        <v>229009</v>
      </c>
      <c r="B772" s="9" t="str">
        <v>（株）東海建設コンサルタント</v>
      </c>
      <c r="C772" s="9" t="s">
        <v>101</v>
      </c>
      <c r="D772" s="9" t="str">
        <v>3110111 茨城県那珂市後台２６２４－３</v>
      </c>
    </row>
    <row r="773" spans="1:4" s="1" customFormat="1">
      <c r="A773" s="5">
        <v>229009</v>
      </c>
      <c r="B773" s="9" t="str">
        <v>（株）東海建設コンサルタント</v>
      </c>
      <c r="C773" s="9" t="s">
        <v>20</v>
      </c>
      <c r="D773" s="9" t="str">
        <v>3110111 茨城県那珂市後台２６２４－３</v>
      </c>
    </row>
    <row r="774" spans="1:4" s="1" customFormat="1">
      <c r="A774" s="5">
        <v>229010</v>
      </c>
      <c r="B774" s="9" t="str">
        <v>東海設計（株） 笠間営業所</v>
      </c>
      <c r="C774" s="9" t="s">
        <v>101</v>
      </c>
      <c r="D774" s="9" t="str">
        <v>3091611 茨城県笠間市笠間３４０８</v>
      </c>
    </row>
    <row r="775" spans="1:4" s="1" customFormat="1">
      <c r="A775" s="5">
        <v>229010</v>
      </c>
      <c r="B775" s="9" t="str">
        <v>東海設計（株） 笠間営業所</v>
      </c>
      <c r="C775" s="9" t="s">
        <v>20</v>
      </c>
      <c r="D775" s="9" t="str">
        <v>3091611 茨城県笠間市笠間３４０８</v>
      </c>
    </row>
    <row r="776" spans="1:4" s="1" customFormat="1">
      <c r="A776" s="5">
        <v>229010</v>
      </c>
      <c r="B776" s="9" t="str">
        <v>東海設計（株） 笠間営業所</v>
      </c>
      <c r="C776" s="9" t="s">
        <v>21</v>
      </c>
      <c r="D776" s="9" t="str">
        <v>3091611 茨城県笠間市笠間３４０８</v>
      </c>
    </row>
    <row r="777" spans="1:4" s="1" customFormat="1">
      <c r="A777" s="5">
        <v>229013</v>
      </c>
      <c r="B777" s="9" t="str">
        <v>東京技研設計（株） 茨城営業所</v>
      </c>
      <c r="C777" s="9" t="s">
        <v>101</v>
      </c>
      <c r="D777" s="9" t="str">
        <v>3100911 茨城県水戸市見和２－２２９－１２　サンクレイドル水戸リアマーレ５０５</v>
      </c>
    </row>
    <row r="778" spans="1:4" s="1" customFormat="1">
      <c r="A778" s="5">
        <v>229013</v>
      </c>
      <c r="B778" s="9" t="str">
        <v>東京技研設計（株） 茨城営業所</v>
      </c>
      <c r="C778" s="9" t="s">
        <v>20</v>
      </c>
      <c r="D778" s="9" t="str">
        <v>3100911 茨城県水戸市見和２－２２９－１２　サンクレイドル水戸リアマーレ５０５</v>
      </c>
    </row>
    <row r="779" spans="1:4" s="1" customFormat="1">
      <c r="A779" s="5">
        <v>229014</v>
      </c>
      <c r="B779" s="9" t="str">
        <v>（株）東京建設コンサルタント 茨城事務所</v>
      </c>
      <c r="C779" s="9" t="s">
        <v>101</v>
      </c>
      <c r="D779" s="9" t="str">
        <v>3100803 茨城県水戸市城南１－２－４３</v>
      </c>
    </row>
    <row r="780" spans="1:4" s="1" customFormat="1">
      <c r="A780" s="5">
        <v>229014</v>
      </c>
      <c r="B780" s="9" t="str">
        <v>（株）東京建設コンサルタント 茨城事務所</v>
      </c>
      <c r="C780" s="9" t="s">
        <v>23</v>
      </c>
      <c r="D780" s="9" t="str">
        <v>3100803 茨城県水戸市城南１－２－４３</v>
      </c>
    </row>
    <row r="781" spans="1:4" s="1" customFormat="1">
      <c r="A781" s="5">
        <v>229014</v>
      </c>
      <c r="B781" s="9" t="str">
        <v>（株）東京建設コンサルタント 茨城事務所</v>
      </c>
      <c r="C781" s="9" t="s">
        <v>20</v>
      </c>
      <c r="D781" s="9" t="str">
        <v>3100803 茨城県水戸市城南１－２－４３</v>
      </c>
    </row>
    <row r="782" spans="1:4" s="1" customFormat="1">
      <c r="A782" s="5">
        <v>229014</v>
      </c>
      <c r="B782" s="9" t="str">
        <v>（株）東京建設コンサルタント 茨城事務所</v>
      </c>
      <c r="C782" s="9" t="s">
        <v>21</v>
      </c>
      <c r="D782" s="9" t="str">
        <v>3100803 茨城県水戸市城南１－２－４３</v>
      </c>
    </row>
    <row r="783" spans="1:4" s="1" customFormat="1">
      <c r="A783" s="5">
        <v>229014</v>
      </c>
      <c r="B783" s="9" t="str">
        <v>（株）東京建設コンサルタント 茨城事務所</v>
      </c>
      <c r="C783" s="9" t="s">
        <v>121</v>
      </c>
      <c r="D783" s="9" t="str">
        <v>3100803 茨城県水戸市城南１－２－４３</v>
      </c>
    </row>
    <row r="784" spans="1:4" s="1" customFormat="1">
      <c r="A784" s="5">
        <v>229015</v>
      </c>
      <c r="B784" s="9" t="str">
        <v>（株）東京航業研究所</v>
      </c>
      <c r="C784" s="9" t="s">
        <v>101</v>
      </c>
      <c r="D784" s="9" t="str">
        <v>3500855 埼玉県川越市伊佐沼２８－１</v>
      </c>
    </row>
    <row r="785" spans="1:4" s="1" customFormat="1">
      <c r="A785" s="5">
        <v>229016</v>
      </c>
      <c r="B785" s="9" t="str">
        <v>（株）東京設計事務所 水戸事務所</v>
      </c>
      <c r="C785" s="9" t="s">
        <v>101</v>
      </c>
      <c r="D785" s="9" t="str">
        <v>3100803 茨城県水戸市城南２－４－１７　レジデンスカープ水戸１０１</v>
      </c>
    </row>
    <row r="786" spans="1:4" s="1" customFormat="1">
      <c r="A786" s="5">
        <v>229016</v>
      </c>
      <c r="B786" s="9" t="str">
        <v>（株）東京設計事務所 水戸事務所</v>
      </c>
      <c r="C786" s="9" t="s">
        <v>23</v>
      </c>
      <c r="D786" s="9" t="str">
        <v>3100803 茨城県水戸市城南２－４－１７　レジデンスカープ水戸１０１</v>
      </c>
    </row>
    <row r="787" spans="1:4" s="1" customFormat="1">
      <c r="A787" s="5">
        <v>229016</v>
      </c>
      <c r="B787" s="9" t="str">
        <v>（株）東京設計事務所 水戸事務所</v>
      </c>
      <c r="C787" s="9" t="s">
        <v>20</v>
      </c>
      <c r="D787" s="9" t="str">
        <v>3100803 茨城県水戸市城南２－４－１７　レジデンスカープ水戸１０１</v>
      </c>
    </row>
    <row r="788" spans="1:4" s="1" customFormat="1">
      <c r="A788" s="5">
        <v>229016</v>
      </c>
      <c r="B788" s="9" t="str">
        <v>（株）東京設計事務所 水戸事務所</v>
      </c>
      <c r="C788" s="9" t="s">
        <v>21</v>
      </c>
      <c r="D788" s="9" t="str">
        <v>3100803 茨城県水戸市城南２－４－１７　レジデンスカープ水戸１０１</v>
      </c>
    </row>
    <row r="789" spans="1:4" s="1" customFormat="1">
      <c r="A789" s="5">
        <v>229017</v>
      </c>
      <c r="B789" s="9" t="str">
        <v>（株）東京ソイルリサーチ 茨城営業所</v>
      </c>
      <c r="C789" s="9" t="s">
        <v>101</v>
      </c>
      <c r="D789" s="9" t="str">
        <v>3050045 茨城県つくば市梅園２－１－１２</v>
      </c>
    </row>
    <row r="790" spans="1:4" s="1" customFormat="1">
      <c r="A790" s="5">
        <v>229017</v>
      </c>
      <c r="B790" s="9" t="str">
        <v>（株）東京ソイルリサーチ 茨城営業所</v>
      </c>
      <c r="C790" s="9" t="s">
        <v>23</v>
      </c>
      <c r="D790" s="9" t="str">
        <v>3050045 茨城県つくば市梅園２－１－１２</v>
      </c>
    </row>
    <row r="791" spans="1:4" s="1" customFormat="1">
      <c r="A791" s="5">
        <v>229017</v>
      </c>
      <c r="B791" s="9" t="str">
        <v>（株）東京ソイルリサーチ 茨城営業所</v>
      </c>
      <c r="C791" s="9" t="s">
        <v>20</v>
      </c>
      <c r="D791" s="9" t="str">
        <v>3050045 茨城県つくば市梅園２－１－１２</v>
      </c>
    </row>
    <row r="792" spans="1:4" s="1" customFormat="1">
      <c r="A792" s="5">
        <v>229017</v>
      </c>
      <c r="B792" s="9" t="str">
        <v>（株）東京ソイルリサーチ 茨城営業所</v>
      </c>
      <c r="C792" s="9" t="s">
        <v>21</v>
      </c>
      <c r="D792" s="9" t="str">
        <v>3050045 茨城県つくば市梅園２－１－１２</v>
      </c>
    </row>
    <row r="793" spans="1:4" s="1" customFormat="1">
      <c r="A793" s="5">
        <v>229018</v>
      </c>
      <c r="B793" s="9" t="str">
        <v>（株）東京ランドスケープ研究所</v>
      </c>
      <c r="C793" s="9" t="s">
        <v>23</v>
      </c>
      <c r="D793" s="9" t="str">
        <v>1510071 東京都渋谷区本町１－４－３　エバーグレイス本町１階</v>
      </c>
    </row>
    <row r="794" spans="1:4" s="1" customFormat="1">
      <c r="A794" s="5">
        <v>229018</v>
      </c>
      <c r="B794" s="9" t="str">
        <v>（株）東京ランドスケープ研究所</v>
      </c>
      <c r="C794" s="9" t="s">
        <v>20</v>
      </c>
      <c r="D794" s="9" t="str">
        <v>1510071 東京都渋谷区本町１－４－３　エバーグレイス本町１階</v>
      </c>
    </row>
    <row r="795" spans="1:4" s="1" customFormat="1">
      <c r="A795" s="5">
        <v>229020</v>
      </c>
      <c r="B795" s="9" t="str">
        <v>東京テクニカル・サービス（株） 茨城支店</v>
      </c>
      <c r="C795" s="9" t="s">
        <v>121</v>
      </c>
      <c r="D795" s="9" t="str">
        <v>3000745 茨城県稲敷市橋向１１８３－１</v>
      </c>
    </row>
    <row r="796" spans="1:4" s="1" customFormat="1">
      <c r="A796" s="5">
        <v>229022</v>
      </c>
      <c r="B796" s="9" t="str">
        <v>（株）東建ジオテック 茨城営業所</v>
      </c>
      <c r="C796" s="9" t="s">
        <v>101</v>
      </c>
      <c r="D796" s="9" t="str">
        <v>3100804 茨城県水戸市白梅２－１０－３３</v>
      </c>
    </row>
    <row r="797" spans="1:4" s="1" customFormat="1">
      <c r="A797" s="5">
        <v>229022</v>
      </c>
      <c r="B797" s="9" t="str">
        <v>（株）東建ジオテック 茨城営業所</v>
      </c>
      <c r="C797" s="9" t="s">
        <v>20</v>
      </c>
      <c r="D797" s="9" t="str">
        <v>3100804 茨城県水戸市白梅２－１０－３３</v>
      </c>
    </row>
    <row r="798" spans="1:4" s="1" customFormat="1">
      <c r="A798" s="5">
        <v>229022</v>
      </c>
      <c r="B798" s="9" t="str">
        <v>（株）東建ジオテック 茨城営業所</v>
      </c>
      <c r="C798" s="9" t="s">
        <v>21</v>
      </c>
      <c r="D798" s="9" t="str">
        <v>3100804 茨城県水戸市白梅２－１０－３３</v>
      </c>
    </row>
    <row r="799" spans="1:4" s="1" customFormat="1">
      <c r="A799" s="5">
        <v>229024</v>
      </c>
      <c r="B799" s="9" t="str">
        <v>（株）東光コンサルタンツ 茨城営業所</v>
      </c>
      <c r="C799" s="9" t="s">
        <v>101</v>
      </c>
      <c r="D799" s="9" t="str">
        <v>3100912 茨城県水戸市見川５－３３３</v>
      </c>
    </row>
    <row r="800" spans="1:4" s="1" customFormat="1">
      <c r="A800" s="5">
        <v>229024</v>
      </c>
      <c r="B800" s="9" t="str">
        <v>（株）東光コンサルタンツ 茨城営業所</v>
      </c>
      <c r="C800" s="9" t="s">
        <v>23</v>
      </c>
      <c r="D800" s="9" t="str">
        <v>3100912 茨城県水戸市見川５－３３３</v>
      </c>
    </row>
    <row r="801" spans="1:4" s="1" customFormat="1">
      <c r="A801" s="5">
        <v>229024</v>
      </c>
      <c r="B801" s="9" t="str">
        <v>（株）東光コンサルタンツ 茨城営業所</v>
      </c>
      <c r="C801" s="9" t="s">
        <v>20</v>
      </c>
      <c r="D801" s="9" t="str">
        <v>3100912 茨城県水戸市見川５－３３３</v>
      </c>
    </row>
    <row r="802" spans="1:4" s="1" customFormat="1">
      <c r="A802" s="5">
        <v>229024</v>
      </c>
      <c r="B802" s="9" t="str">
        <v>（株）東光コンサルタンツ 茨城営業所</v>
      </c>
      <c r="C802" s="9" t="s">
        <v>21</v>
      </c>
      <c r="D802" s="9" t="str">
        <v>3100912 茨城県水戸市見川５－３３３</v>
      </c>
    </row>
    <row r="803" spans="1:4" s="1" customFormat="1">
      <c r="A803" s="5">
        <v>229026</v>
      </c>
      <c r="B803" s="9" t="str">
        <v>東邦化研（株）</v>
      </c>
      <c r="C803" s="9" t="s">
        <v>121</v>
      </c>
      <c r="D803" s="9" t="str">
        <v>3430824 埼玉県越谷市流通団地３－３－８</v>
      </c>
    </row>
    <row r="804" spans="1:4" s="1" customFormat="1">
      <c r="A804" s="5">
        <v>229027</v>
      </c>
      <c r="B804" s="9" t="str">
        <v>（株）東洋コンサルタント 茨城営業所</v>
      </c>
      <c r="C804" s="9" t="s">
        <v>101</v>
      </c>
      <c r="D804" s="9" t="str">
        <v>3100852 茨城県水戸市笠原町９５０－１６</v>
      </c>
    </row>
    <row r="805" spans="1:4" s="1" customFormat="1">
      <c r="A805" s="5">
        <v>229027</v>
      </c>
      <c r="B805" s="9" t="str">
        <v>（株）東洋コンサルタント 茨城営業所</v>
      </c>
      <c r="C805" s="9" t="s">
        <v>20</v>
      </c>
      <c r="D805" s="9" t="str">
        <v>3100852 茨城県水戸市笠原町９５０－１６</v>
      </c>
    </row>
    <row r="806" spans="1:4" s="1" customFormat="1">
      <c r="A806" s="5">
        <v>229027</v>
      </c>
      <c r="B806" s="9" t="str">
        <v>（株）東洋コンサルタント 茨城営業所</v>
      </c>
      <c r="C806" s="9" t="s">
        <v>21</v>
      </c>
      <c r="D806" s="9" t="str">
        <v>3100852 茨城県水戸市笠原町９５０－１６</v>
      </c>
    </row>
    <row r="807" spans="1:4" s="1" customFormat="1">
      <c r="A807" s="5">
        <v>229028</v>
      </c>
      <c r="B807" s="9" t="str">
        <v>（株）東洋設計 茨城営業所</v>
      </c>
      <c r="C807" s="9" t="s">
        <v>101</v>
      </c>
      <c r="D807" s="9" t="str">
        <v>3170052 茨城県日立市東滑川町３－１０－８</v>
      </c>
    </row>
    <row r="808" spans="1:4" s="1" customFormat="1">
      <c r="A808" s="5">
        <v>229028</v>
      </c>
      <c r="B808" s="9" t="str">
        <v>（株）東洋設計 茨城営業所</v>
      </c>
      <c r="C808" s="9" t="s">
        <v>23</v>
      </c>
      <c r="D808" s="9" t="str">
        <v>3170052 茨城県日立市東滑川町３－１０－８</v>
      </c>
    </row>
    <row r="809" spans="1:4" s="1" customFormat="1">
      <c r="A809" s="5">
        <v>229028</v>
      </c>
      <c r="B809" s="9" t="str">
        <v>（株）東洋設計 茨城営業所</v>
      </c>
      <c r="C809" s="9" t="s">
        <v>20</v>
      </c>
      <c r="D809" s="9" t="str">
        <v>3170052 茨城県日立市東滑川町３－１０－８</v>
      </c>
    </row>
    <row r="810" spans="1:4" s="1" customFormat="1">
      <c r="A810" s="5">
        <v>229028</v>
      </c>
      <c r="B810" s="9" t="str">
        <v>（株）東洋設計 茨城営業所</v>
      </c>
      <c r="C810" s="9" t="s">
        <v>21</v>
      </c>
      <c r="D810" s="9" t="str">
        <v>3170052 茨城県日立市東滑川町３－１０－８</v>
      </c>
    </row>
    <row r="811" spans="1:4" s="1" customFormat="1">
      <c r="A811" s="5">
        <v>229028</v>
      </c>
      <c r="B811" s="9" t="str">
        <v>（株）東洋設計 茨城営業所</v>
      </c>
      <c r="C811" s="9" t="s">
        <v>161</v>
      </c>
      <c r="D811" s="9" t="str">
        <v>3170052 茨城県日立市東滑川町３－１０－８</v>
      </c>
    </row>
    <row r="812" spans="1:4" s="1" customFormat="1">
      <c r="A812" s="5">
        <v>229029</v>
      </c>
      <c r="B812" s="9" t="str">
        <v>（株）東洋設計事務所 茨城出張所</v>
      </c>
      <c r="C812" s="9" t="s">
        <v>101</v>
      </c>
      <c r="D812" s="9" t="str">
        <v>3100841 茨城県水戸市酒門町４２３２－２８</v>
      </c>
    </row>
    <row r="813" spans="1:4" s="1" customFormat="1">
      <c r="A813" s="5">
        <v>229029</v>
      </c>
      <c r="B813" s="9" t="str">
        <v>（株）東洋設計事務所 茨城出張所</v>
      </c>
      <c r="C813" s="9" t="s">
        <v>23</v>
      </c>
      <c r="D813" s="9" t="str">
        <v>3100841 茨城県水戸市酒門町４２３２－２８</v>
      </c>
    </row>
    <row r="814" spans="1:4" s="1" customFormat="1">
      <c r="A814" s="5">
        <v>229029</v>
      </c>
      <c r="B814" s="9" t="str">
        <v>（株）東洋設計事務所 茨城出張所</v>
      </c>
      <c r="C814" s="9" t="s">
        <v>20</v>
      </c>
      <c r="D814" s="9" t="str">
        <v>3100841 茨城県水戸市酒門町４２３２－２８</v>
      </c>
    </row>
    <row r="815" spans="1:4" s="1" customFormat="1">
      <c r="A815" s="5">
        <v>229029</v>
      </c>
      <c r="B815" s="9" t="str">
        <v>（株）東洋設計事務所 茨城出張所</v>
      </c>
      <c r="C815" s="9" t="s">
        <v>21</v>
      </c>
      <c r="D815" s="9" t="str">
        <v>3100841 茨城県水戸市酒門町４２３２－２８</v>
      </c>
    </row>
    <row r="816" spans="1:4" s="1" customFormat="1">
      <c r="A816" s="5">
        <v>229029</v>
      </c>
      <c r="B816" s="9" t="str">
        <v>（株）東洋設計事務所 茨城出張所</v>
      </c>
      <c r="C816" s="9" t="s">
        <v>161</v>
      </c>
      <c r="D816" s="9" t="str">
        <v>3100841 茨城県水戸市酒門町４２３２－２８</v>
      </c>
    </row>
    <row r="817" spans="1:4" s="1" customFormat="1">
      <c r="A817" s="5">
        <v>229030</v>
      </c>
      <c r="B817" s="9" t="str">
        <v>（株）東洋測量設計</v>
      </c>
      <c r="C817" s="9" t="s">
        <v>101</v>
      </c>
      <c r="D817" s="9" t="str">
        <v>3210158 栃木県宇都宮市西川田本町４－２－１３</v>
      </c>
    </row>
    <row r="818" spans="1:4" s="1" customFormat="1">
      <c r="A818" s="5">
        <v>229030</v>
      </c>
      <c r="B818" s="9" t="str">
        <v>（株）東洋測量設計</v>
      </c>
      <c r="C818" s="9" t="s">
        <v>20</v>
      </c>
      <c r="D818" s="9" t="str">
        <v>3210158 栃木県宇都宮市西川田本町４－２－１３</v>
      </c>
    </row>
    <row r="819" spans="1:4" s="1" customFormat="1">
      <c r="A819" s="5">
        <v>229030</v>
      </c>
      <c r="B819" s="9" t="str">
        <v>（株）東洋測量設計</v>
      </c>
      <c r="C819" s="9" t="s">
        <v>21</v>
      </c>
      <c r="D819" s="9" t="str">
        <v>3210158 栃木県宇都宮市西川田本町４－２－１３</v>
      </c>
    </row>
    <row r="820" spans="1:4" s="1" customFormat="1">
      <c r="A820" s="5">
        <v>229030</v>
      </c>
      <c r="B820" s="9" t="str">
        <v>（株）東洋測量設計</v>
      </c>
      <c r="C820" s="9" t="s">
        <v>161</v>
      </c>
      <c r="D820" s="9" t="str">
        <v>3210158 栃木県宇都宮市西川田本町４－２－１３</v>
      </c>
    </row>
    <row r="821" spans="1:4" s="1" customFormat="1">
      <c r="A821" s="5">
        <v>229031</v>
      </c>
      <c r="B821" s="9" t="str">
        <v>東洋地質（株）</v>
      </c>
      <c r="C821" s="9" t="s">
        <v>21</v>
      </c>
      <c r="D821" s="9" t="str">
        <v>3112421 茨城県潮来市辻６６－３</v>
      </c>
    </row>
    <row r="822" spans="1:4" s="1" customFormat="1">
      <c r="A822" s="5">
        <v>229033</v>
      </c>
      <c r="B822" s="9" t="str">
        <v>東洋補償鑑定（株）</v>
      </c>
      <c r="C822" s="9" t="s">
        <v>161</v>
      </c>
      <c r="D822" s="9" t="str">
        <v>3080803 茨城県筑西市直井１１６１－４</v>
      </c>
    </row>
    <row r="823" spans="1:4" s="1" customFormat="1">
      <c r="A823" s="5">
        <v>229033</v>
      </c>
      <c r="B823" s="9" t="str">
        <v>東洋補償鑑定（株）</v>
      </c>
      <c r="C823" s="9" t="s">
        <v>196</v>
      </c>
      <c r="D823" s="9" t="str">
        <v>3080803 茨城県筑西市直井１１６１－４</v>
      </c>
    </row>
    <row r="824" spans="1:4" s="1" customFormat="1">
      <c r="A824" s="5">
        <v>229035</v>
      </c>
      <c r="B824" s="9" t="str">
        <v>（株）東和テクノロジー 東京支店</v>
      </c>
      <c r="C824" s="9" t="s">
        <v>101</v>
      </c>
      <c r="D824" s="9" t="str">
        <v>1030027 東京都中央区日本橋１－２－１０</v>
      </c>
    </row>
    <row r="825" spans="1:4" s="1" customFormat="1">
      <c r="A825" s="5">
        <v>229035</v>
      </c>
      <c r="B825" s="9" t="str">
        <v>（株）東和テクノロジー 東京支店</v>
      </c>
      <c r="C825" s="9" t="s">
        <v>23</v>
      </c>
      <c r="D825" s="9" t="str">
        <v>1030027 東京都中央区日本橋１－２－１０</v>
      </c>
    </row>
    <row r="826" spans="1:4" s="1" customFormat="1">
      <c r="A826" s="5">
        <v>229035</v>
      </c>
      <c r="B826" s="9" t="str">
        <v>（株）東和テクノロジー 東京支店</v>
      </c>
      <c r="C826" s="9" t="s">
        <v>20</v>
      </c>
      <c r="D826" s="9" t="str">
        <v>1030027 東京都中央区日本橋１－２－１０</v>
      </c>
    </row>
    <row r="827" spans="1:4" s="1" customFormat="1">
      <c r="A827" s="5">
        <v>229036</v>
      </c>
      <c r="B827" s="9" t="str">
        <v>（株）時設計</v>
      </c>
      <c r="C827" s="9" t="s">
        <v>23</v>
      </c>
      <c r="D827" s="9" t="str">
        <v>1030004 東京都中央区東日本橋３－１２－１１　アヅマビル</v>
      </c>
    </row>
    <row r="828" spans="1:4" s="1" customFormat="1">
      <c r="A828" s="5">
        <v>229037</v>
      </c>
      <c r="B828" s="9" t="str">
        <v>（株）ときわ綜合事務所</v>
      </c>
      <c r="C828" s="9" t="s">
        <v>196</v>
      </c>
      <c r="D828" s="9" t="str">
        <v>3120018 茨城県ひたちなか市笹野町２－１３－３０</v>
      </c>
    </row>
    <row r="829" spans="1:4" s="1" customFormat="1">
      <c r="A829" s="5">
        <v>229038</v>
      </c>
      <c r="B829" s="9" t="str">
        <v>（株）徳岡設計 東京事務所一級建築士事務所</v>
      </c>
      <c r="C829" s="9" t="s">
        <v>23</v>
      </c>
      <c r="D829" s="9" t="str">
        <v>1620041 東京都新宿区早稲田鶴巻町５５７　新宿富久ビル</v>
      </c>
    </row>
    <row r="830" spans="1:4" s="1" customFormat="1">
      <c r="A830" s="5">
        <v>229039</v>
      </c>
      <c r="B830" s="9" t="str">
        <v>（株）戸頃建築設計事務所</v>
      </c>
      <c r="C830" s="9" t="s">
        <v>23</v>
      </c>
      <c r="D830" s="9" t="str">
        <v>3100043 茨城県水戸市松が丘１－２－２３</v>
      </c>
    </row>
    <row r="831" spans="1:4" s="1" customFormat="1">
      <c r="A831" s="5">
        <v>229041</v>
      </c>
      <c r="B831" s="9" t="str">
        <v>（株）都市環境計画研究所 茨城営業所</v>
      </c>
      <c r="C831" s="9" t="s">
        <v>23</v>
      </c>
      <c r="D831" s="9" t="str">
        <v>3000043 茨城県土浦市中央１－１２－５</v>
      </c>
    </row>
    <row r="832" spans="1:4" s="1" customFormat="1">
      <c r="A832" s="5">
        <v>229041</v>
      </c>
      <c r="B832" s="9" t="str">
        <v>（株）都市環境計画研究所 茨城営業所</v>
      </c>
      <c r="C832" s="9" t="s">
        <v>20</v>
      </c>
      <c r="D832" s="9" t="str">
        <v>3000043 茨城県土浦市中央１－１２－５</v>
      </c>
    </row>
    <row r="833" spans="1:4" s="1" customFormat="1">
      <c r="A833" s="5">
        <v>229042</v>
      </c>
      <c r="B833" s="9" t="str">
        <v>（株）都市環境プラニング</v>
      </c>
      <c r="C833" s="9" t="s">
        <v>101</v>
      </c>
      <c r="D833" s="9" t="str">
        <v>3120052 茨城県ひたちなか市東石川３６３４－７３</v>
      </c>
    </row>
    <row r="834" spans="1:4" s="1" customFormat="1">
      <c r="A834" s="5">
        <v>229042</v>
      </c>
      <c r="B834" s="9" t="str">
        <v>（株）都市環境プラニング</v>
      </c>
      <c r="C834" s="9" t="s">
        <v>20</v>
      </c>
      <c r="D834" s="9" t="str">
        <v>3120052 茨城県ひたちなか市東石川３６３４－７３</v>
      </c>
    </row>
    <row r="835" spans="1:4" s="1" customFormat="1">
      <c r="A835" s="5">
        <v>229042</v>
      </c>
      <c r="B835" s="9" t="str">
        <v>（株）都市環境プラニング</v>
      </c>
      <c r="C835" s="9" t="s">
        <v>21</v>
      </c>
      <c r="D835" s="9" t="str">
        <v>3120052 茨城県ひたちなか市東石川３６３４－７３</v>
      </c>
    </row>
    <row r="836" spans="1:4" s="1" customFormat="1">
      <c r="A836" s="5">
        <v>229043</v>
      </c>
      <c r="B836" s="9" t="str">
        <v>（株）都市計画研究所</v>
      </c>
      <c r="C836" s="9" t="s">
        <v>23</v>
      </c>
      <c r="D836" s="9" t="str">
        <v>1030014 東京都中央区日本橋蠣殻町２－１３－５</v>
      </c>
    </row>
    <row r="837" spans="1:4" s="1" customFormat="1">
      <c r="A837" s="5">
        <v>229043</v>
      </c>
      <c r="B837" s="9" t="str">
        <v>（株）都市計画研究所</v>
      </c>
      <c r="C837" s="9" t="s">
        <v>20</v>
      </c>
      <c r="D837" s="9" t="str">
        <v>1030014 東京都中央区日本橋蠣殻町２－１３－５</v>
      </c>
    </row>
    <row r="838" spans="1:4" s="1" customFormat="1">
      <c r="A838" s="5">
        <v>229044</v>
      </c>
      <c r="B838" s="9" t="str">
        <v>（株）都市計画センター 茨城支店</v>
      </c>
      <c r="C838" s="9" t="s">
        <v>101</v>
      </c>
      <c r="D838" s="9" t="str">
        <v>3070001 茨城県結城市結城１３６３７</v>
      </c>
    </row>
    <row r="839" spans="1:4" s="1" customFormat="1">
      <c r="A839" s="5">
        <v>229044</v>
      </c>
      <c r="B839" s="9" t="str">
        <v>（株）都市計画センター 茨城支店</v>
      </c>
      <c r="C839" s="9" t="s">
        <v>20</v>
      </c>
      <c r="D839" s="9" t="str">
        <v>3070001 茨城県結城市結城１３６３７</v>
      </c>
    </row>
    <row r="840" spans="1:4" s="1" customFormat="1">
      <c r="A840" s="5">
        <v>229044</v>
      </c>
      <c r="B840" s="9" t="str">
        <v>（株）都市計画センター 茨城支店</v>
      </c>
      <c r="C840" s="9" t="s">
        <v>161</v>
      </c>
      <c r="D840" s="9" t="str">
        <v>3070001 茨城県結城市結城１３６３７</v>
      </c>
    </row>
    <row r="841" spans="1:4" s="1" customFormat="1">
      <c r="A841" s="5">
        <v>229045</v>
      </c>
      <c r="B841" s="9" t="str">
        <v>（有）戸田巧建築研究所</v>
      </c>
      <c r="C841" s="9" t="s">
        <v>23</v>
      </c>
      <c r="D841" s="9" t="str">
        <v>3100903 茨城県水戸市堀町字立原２０９７－４</v>
      </c>
    </row>
    <row r="842" spans="1:4" s="1" customFormat="1">
      <c r="A842" s="5">
        <v>229046</v>
      </c>
      <c r="B842" s="9" t="str">
        <v>（株）トビタ技研</v>
      </c>
      <c r="C842" s="9" t="s">
        <v>101</v>
      </c>
      <c r="D842" s="9" t="str">
        <v>3130123 茨城県常陸太田市久米町２３３</v>
      </c>
    </row>
    <row r="843" spans="1:4" s="1" customFormat="1">
      <c r="A843" s="5">
        <v>229046</v>
      </c>
      <c r="B843" s="9" t="str">
        <v>（株）トビタ技研</v>
      </c>
      <c r="C843" s="9" t="s">
        <v>20</v>
      </c>
      <c r="D843" s="9" t="str">
        <v>3130123 茨城県常陸太田市久米町２３３</v>
      </c>
    </row>
    <row r="844" spans="1:4" s="1" customFormat="1">
      <c r="A844" s="5">
        <v>229046</v>
      </c>
      <c r="B844" s="9" t="str">
        <v>（株）トビタ技研</v>
      </c>
      <c r="C844" s="9" t="s">
        <v>21</v>
      </c>
      <c r="D844" s="9" t="str">
        <v>3130123 茨城県常陸太田市久米町２３３</v>
      </c>
    </row>
    <row r="845" spans="1:4" s="1" customFormat="1">
      <c r="A845" s="5">
        <v>229046</v>
      </c>
      <c r="B845" s="9" t="str">
        <v>（株）トビタ技研</v>
      </c>
      <c r="C845" s="9" t="s">
        <v>161</v>
      </c>
      <c r="D845" s="9" t="str">
        <v>3130123 茨城県常陸太田市久米町２３３</v>
      </c>
    </row>
    <row r="846" spans="1:4" s="1" customFormat="1">
      <c r="A846" s="5">
        <v>229048</v>
      </c>
      <c r="B846" s="9" t="str">
        <v>知設計</v>
      </c>
      <c r="C846" s="9" t="s">
        <v>23</v>
      </c>
      <c r="D846" s="9" t="str">
        <v>3080826 茨城県筑西市下岡崎１－５－１４</v>
      </c>
    </row>
    <row r="847" spans="1:4" s="1" customFormat="1">
      <c r="A847" s="5">
        <v>229049</v>
      </c>
      <c r="B847" s="9" t="str">
        <v>（株）友水設計</v>
      </c>
      <c r="C847" s="9" t="s">
        <v>23</v>
      </c>
      <c r="D847" s="9" t="str">
        <v>3150018 茨城県石岡市若松３－８－４０－１０１</v>
      </c>
    </row>
    <row r="848" spans="1:4" s="1" customFormat="1">
      <c r="A848" s="5">
        <v>229050</v>
      </c>
      <c r="B848" s="9" t="str">
        <v>（株）道路建設コンサルタント 茨城営業所</v>
      </c>
      <c r="C848" s="9" t="s">
        <v>101</v>
      </c>
      <c r="D848" s="9" t="str">
        <v>3100064 茨城県水戸市栄町２－３－７－３０１</v>
      </c>
    </row>
    <row r="849" spans="1:4" s="1" customFormat="1">
      <c r="A849" s="5">
        <v>229050</v>
      </c>
      <c r="B849" s="9" t="str">
        <v>（株）道路建設コンサルタント 茨城営業所</v>
      </c>
      <c r="C849" s="9" t="s">
        <v>20</v>
      </c>
      <c r="D849" s="9" t="str">
        <v>3100064 茨城県水戸市栄町２－３－７－３０１</v>
      </c>
    </row>
    <row r="850" spans="1:4" s="1" customFormat="1">
      <c r="A850" s="5">
        <v>229050</v>
      </c>
      <c r="B850" s="9" t="str">
        <v>（株）道路建設コンサルタント 茨城営業所</v>
      </c>
      <c r="C850" s="9" t="s">
        <v>21</v>
      </c>
      <c r="D850" s="9" t="str">
        <v>3100064 茨城県水戸市栄町２－３－７－３０１</v>
      </c>
    </row>
    <row r="851" spans="1:4" s="1" customFormat="1">
      <c r="A851" s="5">
        <v>229051</v>
      </c>
      <c r="B851" s="9" t="str">
        <v>（株）土質基礎コンサルタンツ 茨城営業所</v>
      </c>
      <c r="C851" s="9" t="s">
        <v>101</v>
      </c>
      <c r="D851" s="9" t="str">
        <v>3111136 茨城県水戸市東前１－３７３</v>
      </c>
    </row>
    <row r="852" spans="1:4" s="1" customFormat="1">
      <c r="A852" s="5">
        <v>229051</v>
      </c>
      <c r="B852" s="9" t="str">
        <v>（株）土質基礎コンサルタンツ 茨城営業所</v>
      </c>
      <c r="C852" s="9" t="s">
        <v>20</v>
      </c>
      <c r="D852" s="9" t="str">
        <v>3111136 茨城県水戸市東前１－３７３</v>
      </c>
    </row>
    <row r="853" spans="1:4" s="1" customFormat="1">
      <c r="A853" s="5">
        <v>229051</v>
      </c>
      <c r="B853" s="9" t="str">
        <v>（株）土質基礎コンサルタンツ 茨城営業所</v>
      </c>
      <c r="C853" s="9" t="s">
        <v>21</v>
      </c>
      <c r="D853" s="9" t="str">
        <v>3111136 茨城県水戸市東前１－３７３</v>
      </c>
    </row>
    <row r="854" spans="1:4" s="1" customFormat="1">
      <c r="A854" s="5">
        <v>230001</v>
      </c>
      <c r="B854" s="9" t="str">
        <v>内外エンジニアリング（株） 東京支社</v>
      </c>
      <c r="C854" s="9" t="s">
        <v>101</v>
      </c>
      <c r="D854" s="9" t="str">
        <v>1100015 東京都台東区東上野１－２８－１２</v>
      </c>
    </row>
    <row r="855" spans="1:4" s="1" customFormat="1">
      <c r="A855" s="5">
        <v>230001</v>
      </c>
      <c r="B855" s="9" t="str">
        <v>内外エンジニアリング（株） 東京支社</v>
      </c>
      <c r="C855" s="9" t="s">
        <v>23</v>
      </c>
      <c r="D855" s="9" t="str">
        <v>1100015 東京都台東区東上野１－２８－１２</v>
      </c>
    </row>
    <row r="856" spans="1:4" s="1" customFormat="1">
      <c r="A856" s="5">
        <v>230001</v>
      </c>
      <c r="B856" s="9" t="str">
        <v>内外エンジニアリング（株） 東京支社</v>
      </c>
      <c r="C856" s="9" t="s">
        <v>20</v>
      </c>
      <c r="D856" s="9" t="str">
        <v>1100015 東京都台東区東上野１－２８－１２</v>
      </c>
    </row>
    <row r="857" spans="1:4" s="1" customFormat="1">
      <c r="A857" s="5">
        <v>230001</v>
      </c>
      <c r="B857" s="9" t="str">
        <v>内外エンジニアリング（株） 東京支社</v>
      </c>
      <c r="C857" s="9" t="s">
        <v>21</v>
      </c>
      <c r="D857" s="9" t="str">
        <v>1100015 東京都台東区東上野１－２８－１２</v>
      </c>
    </row>
    <row r="858" spans="1:4" s="1" customFormat="1">
      <c r="A858" s="5">
        <v>230001</v>
      </c>
      <c r="B858" s="9" t="str">
        <v>内外エンジニアリング（株） 東京支社</v>
      </c>
      <c r="C858" s="9" t="s">
        <v>161</v>
      </c>
      <c r="D858" s="9" t="str">
        <v>1100015 東京都台東区東上野１－２８－１２</v>
      </c>
    </row>
    <row r="859" spans="1:4" s="1" customFormat="1">
      <c r="A859" s="5">
        <v>230002</v>
      </c>
      <c r="B859" s="9" t="str">
        <v>内外地図（株）</v>
      </c>
      <c r="C859" s="9" t="s">
        <v>101</v>
      </c>
      <c r="D859" s="9" t="str">
        <v>1010052 東京都千代田区神田小川町３－２２</v>
      </c>
    </row>
    <row r="860" spans="1:4" s="1" customFormat="1">
      <c r="A860" s="5">
        <v>230003</v>
      </c>
      <c r="B860" s="9" t="str">
        <v>（株）内藤建築事務所 東京事務所</v>
      </c>
      <c r="C860" s="9" t="s">
        <v>23</v>
      </c>
      <c r="D860" s="9" t="str">
        <v>1040031 東京都中央区京橋２－１４－１</v>
      </c>
    </row>
    <row r="861" spans="1:4" s="1" customFormat="1">
      <c r="A861" s="5">
        <v>230004</v>
      </c>
      <c r="B861" s="9" t="str">
        <v>中川理水建設（株）</v>
      </c>
      <c r="C861" s="9" t="s">
        <v>21</v>
      </c>
      <c r="D861" s="9" t="str">
        <v>3000051 茨城県土浦市真鍋５－１６－２６</v>
      </c>
    </row>
    <row r="862" spans="1:4" s="1" customFormat="1">
      <c r="A862" s="5">
        <v>230005</v>
      </c>
      <c r="B862" s="9" t="str">
        <v>（株）中建築設計事務所</v>
      </c>
      <c r="C862" s="9" t="s">
        <v>23</v>
      </c>
      <c r="D862" s="9" t="str">
        <v>3100852 茨城県水戸市笠原町１１８８－６</v>
      </c>
    </row>
    <row r="863" spans="1:4" s="1" customFormat="1">
      <c r="A863" s="5">
        <v>230006</v>
      </c>
      <c r="B863" s="9" t="str">
        <v>中島不動産鑑定事務所</v>
      </c>
      <c r="C863" s="9" t="s">
        <v>161</v>
      </c>
      <c r="D863" s="9" t="str">
        <v>3100851 茨城県水戸市千波町１４９４－１</v>
      </c>
    </row>
    <row r="864" spans="1:4" s="1" customFormat="1">
      <c r="A864" s="5">
        <v>230006</v>
      </c>
      <c r="B864" s="9" t="str">
        <v>中島不動産鑑定事務所</v>
      </c>
      <c r="C864" s="9" t="s">
        <v>196</v>
      </c>
      <c r="D864" s="9" t="str">
        <v>3100851 茨城県水戸市千波町１４９４－１</v>
      </c>
    </row>
    <row r="865" spans="1:4" s="1" customFormat="1">
      <c r="A865" s="5">
        <v>230007</v>
      </c>
      <c r="B865" s="9" t="str">
        <v>（株）那珂測量設計事務所</v>
      </c>
      <c r="C865" s="9" t="s">
        <v>101</v>
      </c>
      <c r="D865" s="9" t="str">
        <v>3100801 茨城県水戸市桜川１－７－７</v>
      </c>
    </row>
    <row r="866" spans="1:4" s="1" customFormat="1">
      <c r="A866" s="5">
        <v>230007</v>
      </c>
      <c r="B866" s="9" t="str">
        <v>（株）那珂測量設計事務所</v>
      </c>
      <c r="C866" s="9" t="s">
        <v>20</v>
      </c>
      <c r="D866" s="9" t="str">
        <v>3100801 茨城県水戸市桜川１－７－７</v>
      </c>
    </row>
    <row r="867" spans="1:4" s="1" customFormat="1">
      <c r="A867" s="5">
        <v>230007</v>
      </c>
      <c r="B867" s="9" t="str">
        <v>（株）那珂測量設計事務所</v>
      </c>
      <c r="C867" s="9" t="s">
        <v>161</v>
      </c>
      <c r="D867" s="9" t="str">
        <v>3100801 茨城県水戸市桜川１－７－７</v>
      </c>
    </row>
    <row r="868" spans="1:4" s="1" customFormat="1">
      <c r="A868" s="5">
        <v>230008</v>
      </c>
      <c r="B868" s="9" t="str">
        <v>中日本建設コンサルタント（株） 茨城事務所</v>
      </c>
      <c r="C868" s="9" t="s">
        <v>101</v>
      </c>
      <c r="D868" s="9" t="str">
        <v>3100803 茨城県水戸市城南２－５－４５</v>
      </c>
    </row>
    <row r="869" spans="1:4" s="1" customFormat="1">
      <c r="A869" s="5">
        <v>230008</v>
      </c>
      <c r="B869" s="9" t="str">
        <v>中日本建設コンサルタント（株） 茨城事務所</v>
      </c>
      <c r="C869" s="9" t="s">
        <v>23</v>
      </c>
      <c r="D869" s="9" t="str">
        <v>3100803 茨城県水戸市城南２－５－４５</v>
      </c>
    </row>
    <row r="870" spans="1:4" s="1" customFormat="1">
      <c r="A870" s="5">
        <v>230008</v>
      </c>
      <c r="B870" s="9" t="str">
        <v>中日本建設コンサルタント（株） 茨城事務所</v>
      </c>
      <c r="C870" s="9" t="s">
        <v>20</v>
      </c>
      <c r="D870" s="9" t="str">
        <v>3100803 茨城県水戸市城南２－５－４５</v>
      </c>
    </row>
    <row r="871" spans="1:4" s="1" customFormat="1">
      <c r="A871" s="5">
        <v>230008</v>
      </c>
      <c r="B871" s="9" t="str">
        <v>中日本建設コンサルタント（株） 茨城事務所</v>
      </c>
      <c r="C871" s="9" t="s">
        <v>21</v>
      </c>
      <c r="D871" s="9" t="str">
        <v>3100803 茨城県水戸市城南２－５－４５</v>
      </c>
    </row>
    <row r="872" spans="1:4" s="1" customFormat="1">
      <c r="A872" s="5">
        <v>230009</v>
      </c>
      <c r="B872" s="9" t="str">
        <v>中日本航空（株） 茨城営業所</v>
      </c>
      <c r="C872" s="9" t="s">
        <v>101</v>
      </c>
      <c r="D872" s="9" t="str">
        <v>3100026 茨城県水戸市泉町２－２－３３　名鉄観光サービス内</v>
      </c>
    </row>
    <row r="873" spans="1:4" s="1" customFormat="1">
      <c r="A873" s="5">
        <v>230009</v>
      </c>
      <c r="B873" s="9" t="str">
        <v>中日本航空（株） 茨城営業所</v>
      </c>
      <c r="C873" s="9" t="s">
        <v>20</v>
      </c>
      <c r="D873" s="9" t="str">
        <v>3100026 茨城県水戸市泉町２－２－３３　名鉄観光サービス内</v>
      </c>
    </row>
    <row r="874" spans="1:4" s="1" customFormat="1">
      <c r="A874" s="5">
        <v>230010</v>
      </c>
      <c r="B874" s="9" t="str">
        <v>（株）中庭測量コンサルタント</v>
      </c>
      <c r="C874" s="9" t="s">
        <v>101</v>
      </c>
      <c r="D874" s="9" t="str">
        <v>1510073 東京都渋谷区笹塚２－４－１</v>
      </c>
    </row>
    <row r="875" spans="1:4" s="1" customFormat="1">
      <c r="A875" s="5">
        <v>230010</v>
      </c>
      <c r="B875" s="9" t="str">
        <v>（株）中庭測量コンサルタント</v>
      </c>
      <c r="C875" s="9" t="s">
        <v>20</v>
      </c>
      <c r="D875" s="9" t="str">
        <v>1510073 東京都渋谷区笹塚２－４－１</v>
      </c>
    </row>
    <row r="876" spans="1:4" s="1" customFormat="1">
      <c r="A876" s="5">
        <v>230010</v>
      </c>
      <c r="B876" s="9" t="str">
        <v>（株）中庭測量コンサルタント</v>
      </c>
      <c r="C876" s="9" t="s">
        <v>161</v>
      </c>
      <c r="D876" s="9" t="str">
        <v>1510073 東京都渋谷区笹塚２－４－１</v>
      </c>
    </row>
    <row r="877" spans="1:4" s="1" customFormat="1">
      <c r="A877" s="5">
        <v>230011</v>
      </c>
      <c r="B877" s="9" t="str">
        <v>（株）ナカノアイシステム 北関東支店</v>
      </c>
      <c r="C877" s="9" t="s">
        <v>101</v>
      </c>
      <c r="D877" s="9" t="str">
        <v>3100903 茨城県水戸市堀町２０７４－３　メゾンドＫ３０６号</v>
      </c>
    </row>
    <row r="878" spans="1:4" s="1" customFormat="1">
      <c r="A878" s="5">
        <v>230011</v>
      </c>
      <c r="B878" s="9" t="str">
        <v>（株）ナカノアイシステム 北関東支店</v>
      </c>
      <c r="C878" s="9" t="s">
        <v>20</v>
      </c>
      <c r="D878" s="9" t="str">
        <v>3100903 茨城県水戸市堀町２０７４－３　メゾンドＫ３０６号</v>
      </c>
    </row>
    <row r="879" spans="1:4" s="1" customFormat="1">
      <c r="A879" s="5">
        <v>230012</v>
      </c>
      <c r="B879" s="9" t="str">
        <v>中山環境エンジ（株） 分析センター</v>
      </c>
      <c r="C879" s="9" t="s">
        <v>121</v>
      </c>
      <c r="D879" s="9" t="str">
        <v>3002645 茨城県つくば市上郷１２６６－２</v>
      </c>
    </row>
    <row r="880" spans="1:4" s="1" customFormat="1">
      <c r="A880" s="5">
        <v>230013</v>
      </c>
      <c r="B880" s="9" t="str">
        <v>（株）中山敬二建築設計事務所</v>
      </c>
      <c r="C880" s="9" t="s">
        <v>23</v>
      </c>
      <c r="D880" s="9" t="str">
        <v>3100841 茨城県水戸市酒門町２１４９－２</v>
      </c>
    </row>
    <row r="881" spans="1:4" s="1" customFormat="1">
      <c r="A881" s="5">
        <v>230014</v>
      </c>
      <c r="B881" s="9" t="str">
        <v>（株）中山設計事務所</v>
      </c>
      <c r="C881" s="9" t="s">
        <v>23</v>
      </c>
      <c r="D881" s="9" t="str">
        <v>3050001 茨城県つくば市栗原８０３</v>
      </c>
    </row>
    <row r="882" spans="1:4" s="1" customFormat="1">
      <c r="A882" s="5">
        <v>230016</v>
      </c>
      <c r="B882" s="9" t="str">
        <v>（有）長塚建築設計事務所</v>
      </c>
      <c r="C882" s="9" t="s">
        <v>23</v>
      </c>
      <c r="D882" s="9" t="str">
        <v>3060025 茨城県古河市原町４－２</v>
      </c>
    </row>
    <row r="883" spans="1:4" s="1" customFormat="1">
      <c r="A883" s="5">
        <v>231001</v>
      </c>
      <c r="B883" s="9" t="str">
        <v>（株）ニュージェック 茨城事務所</v>
      </c>
      <c r="C883" s="9" t="s">
        <v>101</v>
      </c>
      <c r="D883" s="9" t="str">
        <v>3100803 茨城県水戸市城南３－１０－１７</v>
      </c>
    </row>
    <row r="884" spans="1:4" s="1" customFormat="1">
      <c r="A884" s="5">
        <v>231001</v>
      </c>
      <c r="B884" s="9" t="str">
        <v>（株）ニュージェック 茨城事務所</v>
      </c>
      <c r="C884" s="9" t="s">
        <v>23</v>
      </c>
      <c r="D884" s="9" t="str">
        <v>3100803 茨城県水戸市城南３－１０－１７</v>
      </c>
    </row>
    <row r="885" spans="1:4" s="1" customFormat="1">
      <c r="A885" s="5">
        <v>231001</v>
      </c>
      <c r="B885" s="9" t="str">
        <v>（株）ニュージェック 茨城事務所</v>
      </c>
      <c r="C885" s="9" t="s">
        <v>20</v>
      </c>
      <c r="D885" s="9" t="str">
        <v>3100803 茨城県水戸市城南３－１０－１７</v>
      </c>
    </row>
    <row r="886" spans="1:4" s="1" customFormat="1">
      <c r="A886" s="5">
        <v>231001</v>
      </c>
      <c r="B886" s="9" t="str">
        <v>（株）ニュージェック 茨城事務所</v>
      </c>
      <c r="C886" s="9" t="s">
        <v>21</v>
      </c>
      <c r="D886" s="9" t="str">
        <v>3100803 茨城県水戸市城南３－１０－１７</v>
      </c>
    </row>
    <row r="887" spans="1:4" s="1" customFormat="1">
      <c r="A887" s="5">
        <v>231001</v>
      </c>
      <c r="B887" s="9" t="str">
        <v>（株）ニュージェック 茨城事務所</v>
      </c>
      <c r="C887" s="9" t="s">
        <v>121</v>
      </c>
      <c r="D887" s="9" t="str">
        <v>3100803 茨城県水戸市城南３－１０－１７</v>
      </c>
    </row>
    <row r="888" spans="1:4" s="1" customFormat="1">
      <c r="A888" s="5">
        <v>231002</v>
      </c>
      <c r="B888" s="9" t="str">
        <v>（株）日建技術コンサルタント 東京本社</v>
      </c>
      <c r="C888" s="9" t="s">
        <v>101</v>
      </c>
      <c r="D888" s="9" t="str">
        <v>1600023 東京都新宿区西新宿６－２４－１（西新宿三井ビルディング）</v>
      </c>
    </row>
    <row r="889" spans="1:4" s="1" customFormat="1">
      <c r="A889" s="5">
        <v>231002</v>
      </c>
      <c r="B889" s="9" t="str">
        <v>（株）日建技術コンサルタント 東京本社</v>
      </c>
      <c r="C889" s="9" t="s">
        <v>23</v>
      </c>
      <c r="D889" s="9" t="str">
        <v>1600023 東京都新宿区西新宿６－２４－１（西新宿三井ビルディング）</v>
      </c>
    </row>
    <row r="890" spans="1:4" s="1" customFormat="1">
      <c r="A890" s="5">
        <v>231002</v>
      </c>
      <c r="B890" s="9" t="str">
        <v>（株）日建技術コンサルタント 東京本社</v>
      </c>
      <c r="C890" s="9" t="s">
        <v>20</v>
      </c>
      <c r="D890" s="9" t="str">
        <v>1600023 東京都新宿区西新宿６－２４－１（西新宿三井ビルディング）</v>
      </c>
    </row>
    <row r="891" spans="1:4" s="1" customFormat="1">
      <c r="A891" s="5">
        <v>231002</v>
      </c>
      <c r="B891" s="9" t="str">
        <v>（株）日建技術コンサルタント 東京本社</v>
      </c>
      <c r="C891" s="9" t="s">
        <v>21</v>
      </c>
      <c r="D891" s="9" t="str">
        <v>1600023 東京都新宿区西新宿６－２４－１（西新宿三井ビルディング）</v>
      </c>
    </row>
    <row r="892" spans="1:4" s="1" customFormat="1">
      <c r="A892" s="5">
        <v>231002</v>
      </c>
      <c r="B892" s="9" t="str">
        <v>（株）日建技術コンサルタント 東京本社</v>
      </c>
      <c r="C892" s="9" t="s">
        <v>161</v>
      </c>
      <c r="D892" s="9" t="str">
        <v>1600023 東京都新宿区西新宿６－２４－１（西新宿三井ビルディング）</v>
      </c>
    </row>
    <row r="893" spans="1:4" s="1" customFormat="1">
      <c r="A893" s="5">
        <v>231002</v>
      </c>
      <c r="B893" s="9" t="str">
        <v>（株）日建技術コンサルタント 東京本社</v>
      </c>
      <c r="C893" s="9" t="s">
        <v>121</v>
      </c>
      <c r="D893" s="9" t="str">
        <v>1600023 東京都新宿区西新宿６－２４－１（西新宿三井ビルディング）</v>
      </c>
    </row>
    <row r="894" spans="1:4" s="1" customFormat="1">
      <c r="A894" s="5">
        <v>231003</v>
      </c>
      <c r="B894" s="9" t="str">
        <v>（株）日航コンサルタント</v>
      </c>
      <c r="C894" s="9" t="s">
        <v>101</v>
      </c>
      <c r="D894" s="9" t="str">
        <v>7390025 広島県東広島市西条中央１－１７－９</v>
      </c>
    </row>
    <row r="895" spans="1:4" s="1" customFormat="1">
      <c r="A895" s="5">
        <v>231003</v>
      </c>
      <c r="B895" s="9" t="str">
        <v>（株）日航コンサルタント</v>
      </c>
      <c r="C895" s="9" t="s">
        <v>20</v>
      </c>
      <c r="D895" s="9" t="str">
        <v>7390025 広島県東広島市西条中央１－１７－９</v>
      </c>
    </row>
    <row r="896" spans="1:4" s="1" customFormat="1">
      <c r="A896" s="5">
        <v>231003</v>
      </c>
      <c r="B896" s="9" t="str">
        <v>（株）日航コンサルタント</v>
      </c>
      <c r="C896" s="9" t="s">
        <v>21</v>
      </c>
      <c r="D896" s="9" t="str">
        <v>7390025 広島県東広島市西条中央１－１７－９</v>
      </c>
    </row>
    <row r="897" spans="1:4" s="1" customFormat="1">
      <c r="A897" s="5">
        <v>231003</v>
      </c>
      <c r="B897" s="9" t="str">
        <v>（株）日航コンサルタント</v>
      </c>
      <c r="C897" s="9" t="s">
        <v>161</v>
      </c>
      <c r="D897" s="9" t="str">
        <v>7390025 広島県東広島市西条中央１－１７－９</v>
      </c>
    </row>
    <row r="898" spans="1:4" s="1" customFormat="1">
      <c r="A898" s="5">
        <v>231004</v>
      </c>
      <c r="B898" s="9" t="str">
        <v>（株）日さく 東日本支社</v>
      </c>
      <c r="C898" s="9" t="s">
        <v>101</v>
      </c>
      <c r="D898" s="9" t="str">
        <v>3300854 埼玉県さいたま市大宮区桜木町４－１９９－３</v>
      </c>
    </row>
    <row r="899" spans="1:4" s="1" customFormat="1">
      <c r="A899" s="5">
        <v>231004</v>
      </c>
      <c r="B899" s="9" t="str">
        <v>（株）日さく 東日本支社</v>
      </c>
      <c r="C899" s="9" t="s">
        <v>20</v>
      </c>
      <c r="D899" s="9" t="str">
        <v>3300854 埼玉県さいたま市大宮区桜木町４－１９９－３</v>
      </c>
    </row>
    <row r="900" spans="1:4" s="1" customFormat="1">
      <c r="A900" s="5">
        <v>231004</v>
      </c>
      <c r="B900" s="9" t="str">
        <v>（株）日さく 東日本支社</v>
      </c>
      <c r="C900" s="9" t="s">
        <v>21</v>
      </c>
      <c r="D900" s="9" t="str">
        <v>3300854 埼玉県さいたま市大宮区桜木町４－１９９－３</v>
      </c>
    </row>
    <row r="901" spans="1:4" s="1" customFormat="1">
      <c r="A901" s="5">
        <v>231005</v>
      </c>
      <c r="B901" s="9" t="str">
        <v>（株）日産技術コンサルタント 茨城事務所</v>
      </c>
      <c r="C901" s="9" t="s">
        <v>101</v>
      </c>
      <c r="D901" s="9" t="str">
        <v>3100852 茨城県水戸市笠原町１１８９－２</v>
      </c>
    </row>
    <row r="902" spans="1:4" s="1" customFormat="1">
      <c r="A902" s="5">
        <v>231005</v>
      </c>
      <c r="B902" s="9" t="str">
        <v>（株）日産技術コンサルタント 茨城事務所</v>
      </c>
      <c r="C902" s="9" t="s">
        <v>23</v>
      </c>
      <c r="D902" s="9" t="str">
        <v>3100852 茨城県水戸市笠原町１１８９－２</v>
      </c>
    </row>
    <row r="903" spans="1:4" s="1" customFormat="1">
      <c r="A903" s="5">
        <v>231005</v>
      </c>
      <c r="B903" s="9" t="str">
        <v>（株）日産技術コンサルタント 茨城事務所</v>
      </c>
      <c r="C903" s="9" t="s">
        <v>20</v>
      </c>
      <c r="D903" s="9" t="str">
        <v>3100852 茨城県水戸市笠原町１１８９－２</v>
      </c>
    </row>
    <row r="904" spans="1:4" s="1" customFormat="1">
      <c r="A904" s="5">
        <v>231005</v>
      </c>
      <c r="B904" s="9" t="str">
        <v>（株）日産技術コンサルタント 茨城事務所</v>
      </c>
      <c r="C904" s="9" t="s">
        <v>21</v>
      </c>
      <c r="D904" s="9" t="str">
        <v>3100852 茨城県水戸市笠原町１１８９－２</v>
      </c>
    </row>
    <row r="905" spans="1:4" s="1" customFormat="1">
      <c r="A905" s="5">
        <v>231006</v>
      </c>
      <c r="B905" s="9" t="str">
        <v>（株）日新技術コンサルタント 茨城出張所</v>
      </c>
      <c r="C905" s="9" t="s">
        <v>101</v>
      </c>
      <c r="D905" s="9" t="str">
        <v>3100836 茨城県水戸市元吉田町２０３８－３</v>
      </c>
    </row>
    <row r="906" spans="1:4" s="1" customFormat="1">
      <c r="A906" s="5">
        <v>231006</v>
      </c>
      <c r="B906" s="9" t="str">
        <v>（株）日新技術コンサルタント 茨城出張所</v>
      </c>
      <c r="C906" s="9" t="s">
        <v>23</v>
      </c>
      <c r="D906" s="9" t="str">
        <v>3100836 茨城県水戸市元吉田町２０３８－３</v>
      </c>
    </row>
    <row r="907" spans="1:4" s="1" customFormat="1">
      <c r="A907" s="5">
        <v>231006</v>
      </c>
      <c r="B907" s="9" t="str">
        <v>（株）日新技術コンサルタント 茨城出張所</v>
      </c>
      <c r="C907" s="9" t="s">
        <v>20</v>
      </c>
      <c r="D907" s="9" t="str">
        <v>3100836 茨城県水戸市元吉田町２０３８－３</v>
      </c>
    </row>
    <row r="908" spans="1:4" s="1" customFormat="1">
      <c r="A908" s="5">
        <v>231006</v>
      </c>
      <c r="B908" s="9" t="str">
        <v>（株）日新技術コンサルタント 茨城出張所</v>
      </c>
      <c r="C908" s="9" t="s">
        <v>21</v>
      </c>
      <c r="D908" s="9" t="str">
        <v>3100836 茨城県水戸市元吉田町２０３８－３</v>
      </c>
    </row>
    <row r="909" spans="1:4" s="1" customFormat="1">
      <c r="A909" s="5">
        <v>231007</v>
      </c>
      <c r="B909" s="9" t="str">
        <v>（株）日水コン 茨城事務所</v>
      </c>
      <c r="C909" s="9" t="s">
        <v>101</v>
      </c>
      <c r="D909" s="9" t="str">
        <v>3100803 茨城県水戸市城南１－２－４３　水戸ＮＫＣビル</v>
      </c>
    </row>
    <row r="910" spans="1:4" s="1" customFormat="1">
      <c r="A910" s="5">
        <v>231007</v>
      </c>
      <c r="B910" s="9" t="str">
        <v>（株）日水コン 茨城事務所</v>
      </c>
      <c r="C910" s="9" t="s">
        <v>23</v>
      </c>
      <c r="D910" s="9" t="str">
        <v>3100803 茨城県水戸市城南１－２－４３　水戸ＮＫＣビル</v>
      </c>
    </row>
    <row r="911" spans="1:4" s="1" customFormat="1">
      <c r="A911" s="5">
        <v>231007</v>
      </c>
      <c r="B911" s="9" t="str">
        <v>（株）日水コン 茨城事務所</v>
      </c>
      <c r="C911" s="9" t="s">
        <v>20</v>
      </c>
      <c r="D911" s="9" t="str">
        <v>3100803 茨城県水戸市城南１－２－４３　水戸ＮＫＣビル</v>
      </c>
    </row>
    <row r="912" spans="1:4" s="1" customFormat="1">
      <c r="A912" s="5">
        <v>231007</v>
      </c>
      <c r="B912" s="9" t="str">
        <v>（株）日水コン 茨城事務所</v>
      </c>
      <c r="C912" s="9" t="s">
        <v>21</v>
      </c>
      <c r="D912" s="9" t="str">
        <v>3100803 茨城県水戸市城南１－２－４３　水戸ＮＫＣビル</v>
      </c>
    </row>
    <row r="913" spans="1:4" s="1" customFormat="1">
      <c r="A913" s="5">
        <v>231008</v>
      </c>
      <c r="B913" s="9" t="str">
        <v>（株）日総建</v>
      </c>
      <c r="C913" s="9" t="s">
        <v>23</v>
      </c>
      <c r="D913" s="9" t="str">
        <v>1510072 東京都渋谷区幡ヶ谷１－３４－１４</v>
      </c>
    </row>
    <row r="914" spans="1:4" s="1" customFormat="1">
      <c r="A914" s="5">
        <v>231008</v>
      </c>
      <c r="B914" s="9" t="str">
        <v>（株）日総建</v>
      </c>
      <c r="C914" s="9" t="s">
        <v>20</v>
      </c>
      <c r="D914" s="9" t="str">
        <v>1510072 東京都渋谷区幡ヶ谷１－３４－１４</v>
      </c>
    </row>
    <row r="915" spans="1:4" s="1" customFormat="1">
      <c r="A915" s="5">
        <v>231010</v>
      </c>
      <c r="B915" s="9" t="str">
        <v>日拓測量設計（株） 笠間営業所</v>
      </c>
      <c r="C915" s="9" t="s">
        <v>101</v>
      </c>
      <c r="D915" s="9" t="str">
        <v>3091736 茨城県笠間市八雲１－７－１７</v>
      </c>
    </row>
    <row r="916" spans="1:4" s="1" customFormat="1">
      <c r="A916" s="5">
        <v>231010</v>
      </c>
      <c r="B916" s="9" t="str">
        <v>日拓測量設計（株） 笠間営業所</v>
      </c>
      <c r="C916" s="9" t="s">
        <v>20</v>
      </c>
      <c r="D916" s="9" t="str">
        <v>3091736 茨城県笠間市八雲１－７－１７</v>
      </c>
    </row>
    <row r="917" spans="1:4" s="1" customFormat="1">
      <c r="A917" s="5">
        <v>231010</v>
      </c>
      <c r="B917" s="9" t="str">
        <v>日拓測量設計（株） 笠間営業所</v>
      </c>
      <c r="C917" s="9" t="s">
        <v>21</v>
      </c>
      <c r="D917" s="9" t="str">
        <v>3091736 茨城県笠間市八雲１－７－１７</v>
      </c>
    </row>
    <row r="918" spans="1:4" s="1" customFormat="1">
      <c r="A918" s="5">
        <v>231010</v>
      </c>
      <c r="B918" s="9" t="str">
        <v>日拓測量設計（株） 笠間営業所</v>
      </c>
      <c r="C918" s="9" t="s">
        <v>161</v>
      </c>
      <c r="D918" s="9" t="str">
        <v>3091736 茨城県笠間市八雲１－７－１７</v>
      </c>
    </row>
    <row r="919" spans="1:4" s="1" customFormat="1">
      <c r="A919" s="5">
        <v>231011</v>
      </c>
      <c r="B919" s="9" t="str">
        <v>日本交通技術（株）</v>
      </c>
      <c r="C919" s="9" t="s">
        <v>101</v>
      </c>
      <c r="D919" s="9" t="str">
        <v>1100005 東京都台東区上野７－１１－１</v>
      </c>
    </row>
    <row r="920" spans="1:4" s="1" customFormat="1">
      <c r="A920" s="5">
        <v>231011</v>
      </c>
      <c r="B920" s="9" t="str">
        <v>日本交通技術（株）</v>
      </c>
      <c r="C920" s="9" t="s">
        <v>23</v>
      </c>
      <c r="D920" s="9" t="str">
        <v>1100005 東京都台東区上野７－１１－１</v>
      </c>
    </row>
    <row r="921" spans="1:4" s="1" customFormat="1">
      <c r="A921" s="5">
        <v>231011</v>
      </c>
      <c r="B921" s="9" t="str">
        <v>日本交通技術（株）</v>
      </c>
      <c r="C921" s="9" t="s">
        <v>20</v>
      </c>
      <c r="D921" s="9" t="str">
        <v>1100005 東京都台東区上野７－１１－１</v>
      </c>
    </row>
    <row r="922" spans="1:4" s="1" customFormat="1">
      <c r="A922" s="5">
        <v>231011</v>
      </c>
      <c r="B922" s="9" t="str">
        <v>日本交通技術（株）</v>
      </c>
      <c r="C922" s="9" t="s">
        <v>121</v>
      </c>
      <c r="D922" s="9" t="str">
        <v>1100005 東京都台東区上野７－１１－１</v>
      </c>
    </row>
    <row r="923" spans="1:4" s="1" customFormat="1">
      <c r="A923" s="5">
        <v>231012</v>
      </c>
      <c r="B923" s="9" t="str">
        <v>（株）日本作品研究所</v>
      </c>
      <c r="C923" s="9" t="s">
        <v>20</v>
      </c>
      <c r="D923" s="9" t="str">
        <v>2210844 神奈川県横浜市神奈川区沢渡４５－１</v>
      </c>
    </row>
    <row r="924" spans="1:4" s="1" customFormat="1">
      <c r="A924" s="5">
        <v>231012</v>
      </c>
      <c r="B924" s="9" t="str">
        <v>（株）日本作品研究所</v>
      </c>
      <c r="C924" s="9" t="s">
        <v>161</v>
      </c>
      <c r="D924" s="9" t="str">
        <v>2210844 神奈川県横浜市神奈川区沢渡４５－１</v>
      </c>
    </row>
    <row r="925" spans="1:4" s="1" customFormat="1">
      <c r="A925" s="5">
        <v>231013</v>
      </c>
      <c r="B925" s="9" t="str">
        <v>日栄地質測量設計（株） 茨城営業所</v>
      </c>
      <c r="C925" s="9" t="s">
        <v>101</v>
      </c>
      <c r="D925" s="9" t="str">
        <v>3100836 茨城県水戸市元吉田町１３０５－１</v>
      </c>
    </row>
    <row r="926" spans="1:4" s="1" customFormat="1">
      <c r="A926" s="5">
        <v>231013</v>
      </c>
      <c r="B926" s="9" t="str">
        <v>日栄地質測量設計（株） 茨城営業所</v>
      </c>
      <c r="C926" s="9" t="s">
        <v>20</v>
      </c>
      <c r="D926" s="9" t="str">
        <v>3100836 茨城県水戸市元吉田町１３０５－１</v>
      </c>
    </row>
    <row r="927" spans="1:4" s="1" customFormat="1">
      <c r="A927" s="5">
        <v>231013</v>
      </c>
      <c r="B927" s="9" t="str">
        <v>日栄地質測量設計（株） 茨城営業所</v>
      </c>
      <c r="C927" s="9" t="s">
        <v>21</v>
      </c>
      <c r="D927" s="9" t="str">
        <v>3100836 茨城県水戸市元吉田町１３０５－１</v>
      </c>
    </row>
    <row r="928" spans="1:4" s="1" customFormat="1">
      <c r="A928" s="5">
        <v>231013</v>
      </c>
      <c r="B928" s="9" t="str">
        <v>日栄地質測量設計（株） 茨城営業所</v>
      </c>
      <c r="C928" s="9" t="s">
        <v>161</v>
      </c>
      <c r="D928" s="9" t="str">
        <v>3100836 茨城県水戸市元吉田町１３０５－１</v>
      </c>
    </row>
    <row r="929" spans="1:4" s="1" customFormat="1">
      <c r="A929" s="5">
        <v>231015</v>
      </c>
      <c r="B929" s="9" t="str">
        <v>ニチレキ（株） 茨城営業所</v>
      </c>
      <c r="C929" s="9" t="s">
        <v>101</v>
      </c>
      <c r="D929" s="9" t="str">
        <v>3114153 茨城県水戸市河和田町東中曽根３９２９</v>
      </c>
    </row>
    <row r="930" spans="1:4" s="1" customFormat="1">
      <c r="A930" s="5">
        <v>231015</v>
      </c>
      <c r="B930" s="9" t="str">
        <v>ニチレキ（株） 茨城営業所</v>
      </c>
      <c r="C930" s="9" t="s">
        <v>20</v>
      </c>
      <c r="D930" s="9" t="str">
        <v>3114153 茨城県水戸市河和田町東中曽根３９２９</v>
      </c>
    </row>
    <row r="931" spans="1:4" s="1" customFormat="1">
      <c r="A931" s="5">
        <v>231018</v>
      </c>
      <c r="B931" s="9" t="str">
        <v>（一財）日本環境衛生センター</v>
      </c>
      <c r="C931" s="9" t="s">
        <v>20</v>
      </c>
      <c r="D931" s="9" t="str">
        <v>2100828 神奈川県川崎市川崎区四谷上町１０－６</v>
      </c>
    </row>
    <row r="932" spans="1:4" s="1" customFormat="1">
      <c r="A932" s="5">
        <v>231018</v>
      </c>
      <c r="B932" s="9" t="str">
        <v>（一財）日本環境衛生センター</v>
      </c>
      <c r="C932" s="9" t="s">
        <v>121</v>
      </c>
      <c r="D932" s="9" t="str">
        <v>2100828 神奈川県川崎市川崎区四谷上町１０－６</v>
      </c>
    </row>
    <row r="933" spans="1:4" s="1" customFormat="1">
      <c r="A933" s="5">
        <v>231021</v>
      </c>
      <c r="B933" s="9" t="str">
        <v>日本基礎技術（株） 北関東営業所</v>
      </c>
      <c r="C933" s="9" t="s">
        <v>20</v>
      </c>
      <c r="D933" s="9" t="str">
        <v>3710857 群馬県前橋市高井町１－１４－１７</v>
      </c>
    </row>
    <row r="934" spans="1:4" s="1" customFormat="1">
      <c r="A934" s="5">
        <v>231021</v>
      </c>
      <c r="B934" s="9" t="str">
        <v>日本基礎技術（株） 北関東営業所</v>
      </c>
      <c r="C934" s="9" t="s">
        <v>21</v>
      </c>
      <c r="D934" s="9" t="str">
        <v>3710857 群馬県前橋市高井町１－１４－１７</v>
      </c>
    </row>
    <row r="935" spans="1:4" s="1" customFormat="1">
      <c r="A935" s="5">
        <v>231023</v>
      </c>
      <c r="B935" s="9" t="str">
        <v>日本工営（株） 茨城事務所</v>
      </c>
      <c r="C935" s="9" t="s">
        <v>101</v>
      </c>
      <c r="D935" s="9" t="str">
        <v>3100803 茨城県水戸市城南２－１－２０</v>
      </c>
    </row>
    <row r="936" spans="1:4" s="1" customFormat="1">
      <c r="A936" s="5">
        <v>231023</v>
      </c>
      <c r="B936" s="9" t="str">
        <v>日本工営（株） 茨城事務所</v>
      </c>
      <c r="C936" s="9" t="s">
        <v>20</v>
      </c>
      <c r="D936" s="9" t="str">
        <v>3100803 茨城県水戸市城南２－１－２０</v>
      </c>
    </row>
    <row r="937" spans="1:4" s="1" customFormat="1">
      <c r="A937" s="5">
        <v>231023</v>
      </c>
      <c r="B937" s="9" t="str">
        <v>日本工営（株） 茨城事務所</v>
      </c>
      <c r="C937" s="9" t="s">
        <v>21</v>
      </c>
      <c r="D937" s="9" t="str">
        <v>3100803 茨城県水戸市城南２－１－２０</v>
      </c>
    </row>
    <row r="938" spans="1:4" s="1" customFormat="1">
      <c r="A938" s="5">
        <v>231023</v>
      </c>
      <c r="B938" s="9" t="str">
        <v>日本工営（株） 茨城事務所</v>
      </c>
      <c r="C938" s="9" t="s">
        <v>161</v>
      </c>
      <c r="D938" s="9" t="str">
        <v>3100803 茨城県水戸市城南２－１－２０</v>
      </c>
    </row>
    <row r="939" spans="1:4" s="1" customFormat="1">
      <c r="A939" s="5">
        <v>231024</v>
      </c>
      <c r="B939" s="9" t="str">
        <v>（株）日本構造橋梁研究所</v>
      </c>
      <c r="C939" s="9" t="s">
        <v>101</v>
      </c>
      <c r="D939" s="9" t="str">
        <v>1010032 東京都千代田区岩本町３－８－１５</v>
      </c>
    </row>
    <row r="940" spans="1:4" s="1" customFormat="1">
      <c r="A940" s="5">
        <v>231024</v>
      </c>
      <c r="B940" s="9" t="str">
        <v>（株）日本構造橋梁研究所</v>
      </c>
      <c r="C940" s="9" t="s">
        <v>20</v>
      </c>
      <c r="D940" s="9" t="str">
        <v>1010032 東京都千代田区岩本町３－８－１５</v>
      </c>
    </row>
    <row r="941" spans="1:4" s="1" customFormat="1">
      <c r="A941" s="5">
        <v>231024</v>
      </c>
      <c r="B941" s="9" t="str">
        <v>（株）日本構造橋梁研究所</v>
      </c>
      <c r="C941" s="9" t="s">
        <v>21</v>
      </c>
      <c r="D941" s="9" t="str">
        <v>1010032 東京都千代田区岩本町３－８－１５</v>
      </c>
    </row>
    <row r="942" spans="1:4" s="1" customFormat="1">
      <c r="A942" s="5">
        <v>231027</v>
      </c>
      <c r="B942" s="9" t="str">
        <v>（株）ＮＪＳ 茨城出張所</v>
      </c>
      <c r="C942" s="9" t="s">
        <v>101</v>
      </c>
      <c r="D942" s="9" t="str">
        <v>2700162 茨城県取手市取手３－４－２２</v>
      </c>
    </row>
    <row r="943" spans="1:4" s="1" customFormat="1">
      <c r="A943" s="5">
        <v>231027</v>
      </c>
      <c r="B943" s="9" t="str">
        <v>（株）ＮＪＳ 茨城出張所</v>
      </c>
      <c r="C943" s="9" t="s">
        <v>23</v>
      </c>
      <c r="D943" s="9" t="str">
        <v>2700162 茨城県取手市取手３－４－２２</v>
      </c>
    </row>
    <row r="944" spans="1:4" s="1" customFormat="1">
      <c r="A944" s="5">
        <v>231027</v>
      </c>
      <c r="B944" s="9" t="str">
        <v>（株）ＮＪＳ 茨城出張所</v>
      </c>
      <c r="C944" s="9" t="s">
        <v>20</v>
      </c>
      <c r="D944" s="9" t="str">
        <v>2700162 茨城県取手市取手３－４－２２</v>
      </c>
    </row>
    <row r="945" spans="1:4" s="1" customFormat="1">
      <c r="A945" s="5">
        <v>231027</v>
      </c>
      <c r="B945" s="9" t="str">
        <v>（株）ＮＪＳ 茨城出張所</v>
      </c>
      <c r="C945" s="9" t="s">
        <v>21</v>
      </c>
      <c r="D945" s="9" t="str">
        <v>2700162 茨城県取手市取手３－４－２２</v>
      </c>
    </row>
    <row r="946" spans="1:4" s="1" customFormat="1">
      <c r="A946" s="5">
        <v>231027</v>
      </c>
      <c r="B946" s="9" t="str">
        <v>（株）ＮＪＳ 茨城出張所</v>
      </c>
      <c r="C946" s="9" t="s">
        <v>161</v>
      </c>
      <c r="D946" s="9" t="str">
        <v>2700162 茨城県取手市取手３－４－２２</v>
      </c>
    </row>
    <row r="947" spans="1:4" s="1" customFormat="1">
      <c r="A947" s="5">
        <v>231028</v>
      </c>
      <c r="B947" s="9" t="str">
        <v>（株）日本水工コンサルタント 茨城営業所</v>
      </c>
      <c r="C947" s="9" t="s">
        <v>101</v>
      </c>
      <c r="D947" s="9" t="str">
        <v>3100063 茨城県水戸市五軒町２－１－２４－１０６</v>
      </c>
    </row>
    <row r="948" spans="1:4" s="1" customFormat="1">
      <c r="A948" s="5">
        <v>231028</v>
      </c>
      <c r="B948" s="9" t="str">
        <v>（株）日本水工コンサルタント 茨城営業所</v>
      </c>
      <c r="C948" s="9" t="s">
        <v>23</v>
      </c>
      <c r="D948" s="9" t="str">
        <v>3100063 茨城県水戸市五軒町２－１－２４－１０６</v>
      </c>
    </row>
    <row r="949" spans="1:4" s="1" customFormat="1">
      <c r="A949" s="5">
        <v>231028</v>
      </c>
      <c r="B949" s="9" t="str">
        <v>（株）日本水工コンサルタント 茨城営業所</v>
      </c>
      <c r="C949" s="9" t="s">
        <v>20</v>
      </c>
      <c r="D949" s="9" t="str">
        <v>3100063 茨城県水戸市五軒町２－１－２４－１０６</v>
      </c>
    </row>
    <row r="950" spans="1:4" s="1" customFormat="1">
      <c r="A950" s="5">
        <v>231028</v>
      </c>
      <c r="B950" s="9" t="str">
        <v>（株）日本水工コンサルタント 茨城営業所</v>
      </c>
      <c r="C950" s="9" t="s">
        <v>21</v>
      </c>
      <c r="D950" s="9" t="str">
        <v>3100063 茨城県水戸市五軒町２－１－２４－１０６</v>
      </c>
    </row>
    <row r="951" spans="1:4" s="1" customFormat="1">
      <c r="A951" s="5">
        <v>231029</v>
      </c>
      <c r="B951" s="9" t="str">
        <v>日本水工設計（株） 茨城事務所</v>
      </c>
      <c r="C951" s="9" t="s">
        <v>101</v>
      </c>
      <c r="D951" s="9" t="str">
        <v>3114164 茨城県水戸市谷津町細田１－２１</v>
      </c>
    </row>
    <row r="952" spans="1:4" s="1" customFormat="1">
      <c r="A952" s="5">
        <v>231029</v>
      </c>
      <c r="B952" s="9" t="str">
        <v>日本水工設計（株） 茨城事務所</v>
      </c>
      <c r="C952" s="9" t="s">
        <v>23</v>
      </c>
      <c r="D952" s="9" t="str">
        <v>3114164 茨城県水戸市谷津町細田１－２１</v>
      </c>
    </row>
    <row r="953" spans="1:4" s="1" customFormat="1">
      <c r="A953" s="5">
        <v>231029</v>
      </c>
      <c r="B953" s="9" t="str">
        <v>日本水工設計（株） 茨城事務所</v>
      </c>
      <c r="C953" s="9" t="s">
        <v>20</v>
      </c>
      <c r="D953" s="9" t="str">
        <v>3114164 茨城県水戸市谷津町細田１－２１</v>
      </c>
    </row>
    <row r="954" spans="1:4" s="1" customFormat="1">
      <c r="A954" s="5">
        <v>231029</v>
      </c>
      <c r="B954" s="9" t="str">
        <v>日本水工設計（株） 茨城事務所</v>
      </c>
      <c r="C954" s="9" t="s">
        <v>21</v>
      </c>
      <c r="D954" s="9" t="str">
        <v>3114164 茨城県水戸市谷津町細田１－２１</v>
      </c>
    </row>
    <row r="955" spans="1:4" s="1" customFormat="1">
      <c r="A955" s="5">
        <v>231030</v>
      </c>
      <c r="B955" s="9" t="str">
        <v>（株）日本水道設計社 茨城営業所</v>
      </c>
      <c r="C955" s="9" t="s">
        <v>101</v>
      </c>
      <c r="D955" s="9" t="str">
        <v>3100846 茨城県水戸市東野町６２１－６</v>
      </c>
    </row>
    <row r="956" spans="1:4" s="1" customFormat="1">
      <c r="A956" s="5">
        <v>231030</v>
      </c>
      <c r="B956" s="9" t="str">
        <v>（株）日本水道設計社 茨城営業所</v>
      </c>
      <c r="C956" s="9" t="s">
        <v>23</v>
      </c>
      <c r="D956" s="9" t="str">
        <v>3100846 茨城県水戸市東野町６２１－６</v>
      </c>
    </row>
    <row r="957" spans="1:4" s="1" customFormat="1">
      <c r="A957" s="5">
        <v>231030</v>
      </c>
      <c r="B957" s="9" t="str">
        <v>（株）日本水道設計社 茨城営業所</v>
      </c>
      <c r="C957" s="9" t="s">
        <v>20</v>
      </c>
      <c r="D957" s="9" t="str">
        <v>3100846 茨城県水戸市東野町６２１－６</v>
      </c>
    </row>
    <row r="958" spans="1:4" s="1" customFormat="1">
      <c r="A958" s="5">
        <v>231030</v>
      </c>
      <c r="B958" s="9" t="str">
        <v>（株）日本水道設計社 茨城営業所</v>
      </c>
      <c r="C958" s="9" t="s">
        <v>21</v>
      </c>
      <c r="D958" s="9" t="str">
        <v>3100846 茨城県水戸市東野町６２１－６</v>
      </c>
    </row>
    <row r="959" spans="1:4" s="1" customFormat="1">
      <c r="A959" s="5">
        <v>231031</v>
      </c>
      <c r="B959" s="9" t="str">
        <v>（株）日本設計</v>
      </c>
      <c r="C959" s="9" t="s">
        <v>23</v>
      </c>
      <c r="D959" s="9" t="str">
        <v>1056334 東京都港区虎ノ門１－２３－１</v>
      </c>
    </row>
    <row r="960" spans="1:4" s="1" customFormat="1">
      <c r="A960" s="5">
        <v>231031</v>
      </c>
      <c r="B960" s="9" t="str">
        <v>（株）日本設計</v>
      </c>
      <c r="C960" s="9" t="s">
        <v>20</v>
      </c>
      <c r="D960" s="9" t="str">
        <v>1056334 東京都港区虎ノ門１－２３－１</v>
      </c>
    </row>
    <row r="961" spans="1:4" s="1" customFormat="1">
      <c r="A961" s="5">
        <v>231033</v>
      </c>
      <c r="B961" s="9" t="str">
        <v>日本測地（株）</v>
      </c>
      <c r="C961" s="9" t="s">
        <v>101</v>
      </c>
      <c r="D961" s="9" t="str">
        <v>3214335 栃木県真岡市下高間木２－６－１２</v>
      </c>
    </row>
    <row r="962" spans="1:4" s="1" customFormat="1">
      <c r="A962" s="5">
        <v>231033</v>
      </c>
      <c r="B962" s="9" t="str">
        <v>日本測地（株）</v>
      </c>
      <c r="C962" s="9" t="s">
        <v>21</v>
      </c>
      <c r="D962" s="9" t="str">
        <v>3214335 栃木県真岡市下高間木２－６－１２</v>
      </c>
    </row>
    <row r="963" spans="1:4" s="1" customFormat="1">
      <c r="A963" s="5">
        <v>231034</v>
      </c>
      <c r="B963" s="9" t="str">
        <v>日本測地設計（株） 茨城支店</v>
      </c>
      <c r="C963" s="9" t="s">
        <v>101</v>
      </c>
      <c r="D963" s="9" t="str">
        <v>3020109 茨城県守谷市本町５３６－１</v>
      </c>
    </row>
    <row r="964" spans="1:4" s="1" customFormat="1">
      <c r="A964" s="5">
        <v>231034</v>
      </c>
      <c r="B964" s="9" t="str">
        <v>日本測地設計（株） 茨城支店</v>
      </c>
      <c r="C964" s="9" t="s">
        <v>20</v>
      </c>
      <c r="D964" s="9" t="str">
        <v>3020109 茨城県守谷市本町５３６－１</v>
      </c>
    </row>
    <row r="965" spans="1:4" s="1" customFormat="1">
      <c r="A965" s="5">
        <v>231034</v>
      </c>
      <c r="B965" s="9" t="str">
        <v>日本測地設計（株） 茨城支店</v>
      </c>
      <c r="C965" s="9" t="s">
        <v>161</v>
      </c>
      <c r="D965" s="9" t="str">
        <v>3020109 茨城県守谷市本町５３６－１</v>
      </c>
    </row>
    <row r="966" spans="1:4" s="1" customFormat="1">
      <c r="A966" s="5">
        <v>231036</v>
      </c>
      <c r="B966" s="9" t="str">
        <v>日本都市整備（株）</v>
      </c>
      <c r="C966" s="9" t="s">
        <v>101</v>
      </c>
      <c r="D966" s="9" t="str">
        <v>2200004 神奈川県横浜市西区北幸２－８－２９　東武横浜第３ビル４Ｆ</v>
      </c>
    </row>
    <row r="967" spans="1:4" s="1" customFormat="1">
      <c r="A967" s="5">
        <v>231036</v>
      </c>
      <c r="B967" s="9" t="str">
        <v>日本都市整備（株）</v>
      </c>
      <c r="C967" s="9" t="s">
        <v>20</v>
      </c>
      <c r="D967" s="9" t="str">
        <v>2200004 神奈川県横浜市西区北幸２－８－２９　東武横浜第３ビル４Ｆ</v>
      </c>
    </row>
    <row r="968" spans="1:4" s="1" customFormat="1">
      <c r="A968" s="5">
        <v>231036</v>
      </c>
      <c r="B968" s="9" t="str">
        <v>日本都市整備（株）</v>
      </c>
      <c r="C968" s="9" t="s">
        <v>161</v>
      </c>
      <c r="D968" s="9" t="str">
        <v>2200004 神奈川県横浜市西区北幸２－８－２９　東武横浜第３ビル４Ｆ</v>
      </c>
    </row>
    <row r="969" spans="1:4" s="1" customFormat="1">
      <c r="A969" s="5">
        <v>231037</v>
      </c>
      <c r="B969" s="9" t="str">
        <v>日本物理探鑛（株） 東関東支店</v>
      </c>
      <c r="C969" s="9" t="s">
        <v>101</v>
      </c>
      <c r="D969" s="9" t="str">
        <v>3100804 茨城県水戸市白梅３－１０－５　コーラルトップ１０８</v>
      </c>
    </row>
    <row r="970" spans="1:4" s="1" customFormat="1">
      <c r="A970" s="5">
        <v>231037</v>
      </c>
      <c r="B970" s="9" t="str">
        <v>日本物理探鑛（株） 東関東支店</v>
      </c>
      <c r="C970" s="9" t="s">
        <v>20</v>
      </c>
      <c r="D970" s="9" t="str">
        <v>3100804 茨城県水戸市白梅３－１０－５　コーラルトップ１０８</v>
      </c>
    </row>
    <row r="971" spans="1:4" s="1" customFormat="1">
      <c r="A971" s="5">
        <v>231037</v>
      </c>
      <c r="B971" s="9" t="str">
        <v>日本物理探鑛（株） 東関東支店</v>
      </c>
      <c r="C971" s="9" t="s">
        <v>21</v>
      </c>
      <c r="D971" s="9" t="str">
        <v>3100804 茨城県水戸市白梅３－１０－５　コーラルトップ１０８</v>
      </c>
    </row>
    <row r="972" spans="1:4" s="1" customFormat="1">
      <c r="A972" s="5">
        <v>231037</v>
      </c>
      <c r="B972" s="9" t="str">
        <v>日本物理探鑛（株） 東関東支店</v>
      </c>
      <c r="C972" s="9" t="s">
        <v>121</v>
      </c>
      <c r="D972" s="9" t="str">
        <v>3100804 茨城県水戸市白梅３－１０－５　コーラルトップ１０８</v>
      </c>
    </row>
    <row r="973" spans="1:4" s="1" customFormat="1">
      <c r="A973" s="5">
        <v>233002</v>
      </c>
      <c r="B973" s="9" t="str">
        <v>（株）根本建築設計事務所</v>
      </c>
      <c r="C973" s="9" t="s">
        <v>23</v>
      </c>
      <c r="D973" s="9" t="str">
        <v>3114141 茨城県水戸市赤塚２－２００５－８０</v>
      </c>
    </row>
    <row r="974" spans="1:4" s="1" customFormat="1">
      <c r="A974" s="5">
        <v>233003</v>
      </c>
      <c r="B974" s="9" t="str">
        <v>（株）根本英建築設計事務所</v>
      </c>
      <c r="C974" s="9" t="s">
        <v>23</v>
      </c>
      <c r="D974" s="9" t="str">
        <v>3000032 茨城県土浦市湖北１－７－９</v>
      </c>
    </row>
    <row r="975" spans="1:4" s="1" customFormat="1">
      <c r="A975" s="5">
        <v>234001</v>
      </c>
      <c r="B975" s="9" t="str">
        <v>ＮＯＢ．建築設計企画室</v>
      </c>
      <c r="C975" s="9" t="s">
        <v>23</v>
      </c>
      <c r="D975" s="9" t="str">
        <v>3000036 茨城県土浦市大和町３－１５－１００２</v>
      </c>
    </row>
    <row r="976" spans="1:4" s="1" customFormat="1">
      <c r="A976" s="5">
        <v>234002</v>
      </c>
      <c r="B976" s="9" t="str">
        <v>野村設計事務所</v>
      </c>
      <c r="C976" s="9" t="s">
        <v>23</v>
      </c>
      <c r="D976" s="9" t="str">
        <v>3002706 茨城県常総市新石下１６３１</v>
      </c>
    </row>
    <row r="977" spans="1:4" s="1" customFormat="1">
      <c r="A977" s="5">
        <v>235002</v>
      </c>
      <c r="B977" s="9" t="str">
        <v>（株）八州 水戸営業所</v>
      </c>
      <c r="C977" s="9" t="s">
        <v>101</v>
      </c>
      <c r="D977" s="9" t="str">
        <v>3114141 茨城県水戸市赤塚１－２００５－１１９</v>
      </c>
    </row>
    <row r="978" spans="1:4" s="1" customFormat="1">
      <c r="A978" s="5">
        <v>235002</v>
      </c>
      <c r="B978" s="9" t="str">
        <v>（株）八州 水戸営業所</v>
      </c>
      <c r="C978" s="9" t="s">
        <v>20</v>
      </c>
      <c r="D978" s="9" t="str">
        <v>3114141 茨城県水戸市赤塚１－２００５－１１９</v>
      </c>
    </row>
    <row r="979" spans="1:4" s="1" customFormat="1">
      <c r="A979" s="5">
        <v>235002</v>
      </c>
      <c r="B979" s="9" t="str">
        <v>（株）八州 水戸営業所</v>
      </c>
      <c r="C979" s="9" t="s">
        <v>21</v>
      </c>
      <c r="D979" s="9" t="str">
        <v>3114141 茨城県水戸市赤塚１－２００５－１１９</v>
      </c>
    </row>
    <row r="980" spans="1:4" s="1" customFormat="1">
      <c r="A980" s="5">
        <v>235002</v>
      </c>
      <c r="B980" s="9" t="str">
        <v>（株）八州 水戸営業所</v>
      </c>
      <c r="C980" s="9" t="s">
        <v>161</v>
      </c>
      <c r="D980" s="9" t="str">
        <v>3114141 茨城県水戸市赤塚１－２００５－１１９</v>
      </c>
    </row>
    <row r="981" spans="1:4" s="1" customFormat="1">
      <c r="A981" s="5">
        <v>235003</v>
      </c>
      <c r="B981" s="9" t="str">
        <v>（株）羽石英夫建築設計事務所</v>
      </c>
      <c r="C981" s="9" t="s">
        <v>23</v>
      </c>
      <c r="D981" s="9" t="str">
        <v>3114152 茨城県水戸市河和田１－１５３３－３</v>
      </c>
    </row>
    <row r="982" spans="1:4" s="1" customFormat="1">
      <c r="A982" s="5">
        <v>235004</v>
      </c>
      <c r="B982" s="9" t="str">
        <v>（株）英設計事務所 水戸営業所</v>
      </c>
      <c r="C982" s="9" t="s">
        <v>101</v>
      </c>
      <c r="D982" s="9" t="str">
        <v>3100846 茨城県水戸市東野町１３６－４</v>
      </c>
    </row>
    <row r="983" spans="1:4" s="1" customFormat="1">
      <c r="A983" s="5">
        <v>235004</v>
      </c>
      <c r="B983" s="9" t="str">
        <v>（株）英設計事務所 水戸営業所</v>
      </c>
      <c r="C983" s="9" t="s">
        <v>20</v>
      </c>
      <c r="D983" s="9" t="str">
        <v>3100846 茨城県水戸市東野町１３６－４</v>
      </c>
    </row>
    <row r="984" spans="1:4" s="1" customFormat="1">
      <c r="A984" s="5">
        <v>235005</v>
      </c>
      <c r="B984" s="9" t="str">
        <v>（株）早川建築事務所</v>
      </c>
      <c r="C984" s="9" t="s">
        <v>23</v>
      </c>
      <c r="D984" s="9" t="str">
        <v>3100836 茨城県水戸市元吉田町１３０５－１</v>
      </c>
    </row>
    <row r="985" spans="1:4" s="1" customFormat="1">
      <c r="A985" s="5">
        <v>235006</v>
      </c>
      <c r="B985" s="9" t="str">
        <v>（有）汎連合設計</v>
      </c>
      <c r="C985" s="9" t="s">
        <v>23</v>
      </c>
      <c r="D985" s="9" t="str">
        <v>3100852 茨城県水戸市笠原町１２１４ー３　斉藤ビル内</v>
      </c>
    </row>
    <row r="986" spans="1:4" s="1" customFormat="1">
      <c r="A986" s="5">
        <v>235007</v>
      </c>
      <c r="B986" s="9" t="str">
        <v>（株）ＰＣＥＲ つくば研究所</v>
      </c>
      <c r="C986" s="9" t="s">
        <v>20</v>
      </c>
      <c r="D986" s="9" t="str">
        <v>3004204 茨城県つくば市作谷６４２ー１</v>
      </c>
    </row>
    <row r="987" spans="1:4" s="1" customFormat="1">
      <c r="A987" s="5">
        <v>235007</v>
      </c>
      <c r="B987" s="9" t="str">
        <v>（株）ＰＣＥＲ つくば研究所</v>
      </c>
      <c r="C987" s="9" t="s">
        <v>121</v>
      </c>
      <c r="D987" s="9" t="str">
        <v>3004204 茨城県つくば市作谷６４２ー１</v>
      </c>
    </row>
    <row r="988" spans="1:4" s="1" customFormat="1">
      <c r="A988" s="5">
        <v>235008</v>
      </c>
      <c r="B988" s="9" t="str">
        <v>パシフィックコンサルタンツ（株） 茨城事務所</v>
      </c>
      <c r="C988" s="9" t="s">
        <v>101</v>
      </c>
      <c r="D988" s="9" t="str">
        <v>3100801 茨城県水戸市桜川１－１－２５</v>
      </c>
    </row>
    <row r="989" spans="1:4" s="1" customFormat="1">
      <c r="A989" s="5">
        <v>235008</v>
      </c>
      <c r="B989" s="9" t="str">
        <v>パシフィックコンサルタンツ（株） 茨城事務所</v>
      </c>
      <c r="C989" s="9" t="s">
        <v>23</v>
      </c>
      <c r="D989" s="9" t="str">
        <v>3100801 茨城県水戸市桜川１－１－２５</v>
      </c>
    </row>
    <row r="990" spans="1:4" s="1" customFormat="1">
      <c r="A990" s="5">
        <v>235008</v>
      </c>
      <c r="B990" s="9" t="str">
        <v>パシフィックコンサルタンツ（株） 茨城事務所</v>
      </c>
      <c r="C990" s="9" t="s">
        <v>20</v>
      </c>
      <c r="D990" s="9" t="str">
        <v>3100801 茨城県水戸市桜川１－１－２５</v>
      </c>
    </row>
    <row r="991" spans="1:4" s="1" customFormat="1">
      <c r="A991" s="5">
        <v>235008</v>
      </c>
      <c r="B991" s="9" t="str">
        <v>パシフィックコンサルタンツ（株） 茨城事務所</v>
      </c>
      <c r="C991" s="9" t="s">
        <v>21</v>
      </c>
      <c r="D991" s="9" t="str">
        <v>3100801 茨城県水戸市桜川１－１－２５</v>
      </c>
    </row>
    <row r="992" spans="1:4" s="1" customFormat="1">
      <c r="A992" s="5">
        <v>235008</v>
      </c>
      <c r="B992" s="9" t="str">
        <v>パシフィックコンサルタンツ（株） 茨城事務所</v>
      </c>
      <c r="C992" s="9" t="s">
        <v>121</v>
      </c>
      <c r="D992" s="9" t="str">
        <v>3100801 茨城県水戸市桜川１－１－２５</v>
      </c>
    </row>
    <row r="993" spans="1:4" s="1" customFormat="1">
      <c r="A993" s="5">
        <v>235009</v>
      </c>
      <c r="B993" s="9" t="str">
        <v>パスキン工業（株） 茨城営業所</v>
      </c>
      <c r="C993" s="9" t="s">
        <v>101</v>
      </c>
      <c r="D993" s="9" t="str">
        <v>3060405 茨城県境町大字塚崎７７２－１０</v>
      </c>
    </row>
    <row r="994" spans="1:4" s="1" customFormat="1">
      <c r="A994" s="5">
        <v>235009</v>
      </c>
      <c r="B994" s="9" t="str">
        <v>パスキン工業（株） 茨城営業所</v>
      </c>
      <c r="C994" s="9" t="s">
        <v>20</v>
      </c>
      <c r="D994" s="9" t="str">
        <v>3060405 茨城県境町大字塚崎７７２－１０</v>
      </c>
    </row>
    <row r="995" spans="1:4" s="1" customFormat="1">
      <c r="A995" s="5">
        <v>235009</v>
      </c>
      <c r="B995" s="9" t="str">
        <v>パスキン工業（株） 茨城営業所</v>
      </c>
      <c r="C995" s="9" t="s">
        <v>21</v>
      </c>
      <c r="D995" s="9" t="str">
        <v>3060405 茨城県境町大字塚崎７７２－１０</v>
      </c>
    </row>
    <row r="996" spans="1:4" s="1" customFormat="1">
      <c r="A996" s="5">
        <v>235010</v>
      </c>
      <c r="B996" s="9" t="str">
        <v>（株）パスコ 茨城支店</v>
      </c>
      <c r="C996" s="9" t="s">
        <v>101</v>
      </c>
      <c r="D996" s="9" t="str">
        <v>3100021 茨城県水戸市南町２－６－１８</v>
      </c>
    </row>
    <row r="997" spans="1:4" s="1" customFormat="1">
      <c r="A997" s="5">
        <v>235010</v>
      </c>
      <c r="B997" s="9" t="str">
        <v>（株）パスコ 茨城支店</v>
      </c>
      <c r="C997" s="9" t="s">
        <v>23</v>
      </c>
      <c r="D997" s="9" t="str">
        <v>3100021 茨城県水戸市南町２－６－１８</v>
      </c>
    </row>
    <row r="998" spans="1:4" s="1" customFormat="1">
      <c r="A998" s="5">
        <v>235010</v>
      </c>
      <c r="B998" s="9" t="str">
        <v>（株）パスコ 茨城支店</v>
      </c>
      <c r="C998" s="9" t="s">
        <v>20</v>
      </c>
      <c r="D998" s="9" t="str">
        <v>3100021 茨城県水戸市南町２－６－１８</v>
      </c>
    </row>
    <row r="999" spans="1:4" s="1" customFormat="1">
      <c r="A999" s="5">
        <v>235010</v>
      </c>
      <c r="B999" s="9" t="str">
        <v>（株）パスコ 茨城支店</v>
      </c>
      <c r="C999" s="9" t="s">
        <v>21</v>
      </c>
      <c r="D999" s="9" t="str">
        <v>3100021 茨城県水戸市南町２－６－１８</v>
      </c>
    </row>
    <row r="1000" spans="1:4" s="1" customFormat="1">
      <c r="A1000" s="5">
        <v>235010</v>
      </c>
      <c r="B1000" s="9" t="str">
        <v>（株）パスコ 茨城支店</v>
      </c>
      <c r="C1000" s="9" t="s">
        <v>161</v>
      </c>
      <c r="D1000" s="9" t="str">
        <v>3100021 茨城県水戸市南町２－６－１８</v>
      </c>
    </row>
    <row r="1001" spans="1:4" s="1" customFormat="1">
      <c r="A1001" s="5">
        <v>235010</v>
      </c>
      <c r="B1001" s="9" t="str">
        <v>（株）パスコ 茨城支店</v>
      </c>
      <c r="C1001" s="9" t="s">
        <v>196</v>
      </c>
      <c r="D1001" s="9" t="str">
        <v>3100021 茨城県水戸市南町２－６－１８</v>
      </c>
    </row>
    <row r="1002" spans="1:4" s="1" customFormat="1">
      <c r="A1002" s="5">
        <v>235010</v>
      </c>
      <c r="B1002" s="9" t="str">
        <v>（株）パスコ 茨城支店</v>
      </c>
      <c r="C1002" s="9" t="s">
        <v>121</v>
      </c>
      <c r="D1002" s="9" t="str">
        <v>3100021 茨城県水戸市南町２－６－１８</v>
      </c>
    </row>
    <row r="1003" spans="1:4" s="1" customFormat="1">
      <c r="A1003" s="5">
        <v>235011</v>
      </c>
      <c r="B1003" s="9" t="str">
        <v>（株）パル綜合設計</v>
      </c>
      <c r="C1003" s="9" t="s">
        <v>23</v>
      </c>
      <c r="D1003" s="9" t="str">
        <v>3100852 茨城県水戸市笠原町１０５０－１</v>
      </c>
    </row>
    <row r="1004" spans="1:4" s="1" customFormat="1">
      <c r="A1004" s="5">
        <v>235011</v>
      </c>
      <c r="B1004" s="9" t="str">
        <v>（株）パル綜合設計</v>
      </c>
      <c r="C1004" s="9" t="s">
        <v>20</v>
      </c>
      <c r="D1004" s="9" t="str">
        <v>3100852 茨城県水戸市笠原町１０５０－１</v>
      </c>
    </row>
    <row r="1005" spans="1:4" s="1" customFormat="1">
      <c r="A1005" s="5">
        <v>236001</v>
      </c>
      <c r="B1005" s="9" t="str">
        <v>（株）光エンジニアリング 茨城営業所</v>
      </c>
      <c r="C1005" s="9" t="s">
        <v>20</v>
      </c>
      <c r="D1005" s="9" t="str">
        <v>3100062 茨城県水戸市大町３－２－４８</v>
      </c>
    </row>
    <row r="1006" spans="1:4" s="1" customFormat="1">
      <c r="A1006" s="5">
        <v>236002</v>
      </c>
      <c r="B1006" s="9" t="str">
        <v>東日本電信電話（株） 千葉事業部　茨城支店</v>
      </c>
      <c r="C1006" s="9" t="s">
        <v>20</v>
      </c>
      <c r="D1006" s="9" t="str">
        <v>3100061 茨城県水戸市北見町８－８</v>
      </c>
    </row>
    <row r="1007" spans="1:4" s="1" customFormat="1">
      <c r="A1007" s="5">
        <v>236003</v>
      </c>
      <c r="B1007" s="9" t="str">
        <v>東日本総合計画（株） 茨城営業所</v>
      </c>
      <c r="C1007" s="9" t="s">
        <v>101</v>
      </c>
      <c r="D1007" s="9" t="str">
        <v>3050045 茨城県つくば市梅園２－５－３</v>
      </c>
    </row>
    <row r="1008" spans="1:4" s="1" customFormat="1">
      <c r="A1008" s="5">
        <v>236003</v>
      </c>
      <c r="B1008" s="9" t="str">
        <v>東日本総合計画（株） 茨城営業所</v>
      </c>
      <c r="C1008" s="9" t="s">
        <v>23</v>
      </c>
      <c r="D1008" s="9" t="str">
        <v>3050045 茨城県つくば市梅園２－５－３</v>
      </c>
    </row>
    <row r="1009" spans="1:4" s="1" customFormat="1">
      <c r="A1009" s="5">
        <v>236003</v>
      </c>
      <c r="B1009" s="9" t="str">
        <v>東日本総合計画（株） 茨城営業所</v>
      </c>
      <c r="C1009" s="9" t="s">
        <v>20</v>
      </c>
      <c r="D1009" s="9" t="str">
        <v>3050045 茨城県つくば市梅園２－５－３</v>
      </c>
    </row>
    <row r="1010" spans="1:4" s="1" customFormat="1">
      <c r="A1010" s="5">
        <v>236003</v>
      </c>
      <c r="B1010" s="9" t="str">
        <v>東日本総合計画（株） 茨城営業所</v>
      </c>
      <c r="C1010" s="9" t="s">
        <v>161</v>
      </c>
      <c r="D1010" s="9" t="str">
        <v>3050045 茨城県つくば市梅園２－５－３</v>
      </c>
    </row>
    <row r="1011" spans="1:4" s="1" customFormat="1">
      <c r="A1011" s="5">
        <v>236005</v>
      </c>
      <c r="B1011" s="9" t="str">
        <v>（株）常陸設計</v>
      </c>
      <c r="C1011" s="9" t="s">
        <v>101</v>
      </c>
      <c r="D1011" s="9" t="str">
        <v>3100013 茨城県水戸市若宮１－６－７</v>
      </c>
    </row>
    <row r="1012" spans="1:4" s="1" customFormat="1">
      <c r="A1012" s="5">
        <v>236005</v>
      </c>
      <c r="B1012" s="9" t="str">
        <v>（株）常陸設計</v>
      </c>
      <c r="C1012" s="9" t="s">
        <v>20</v>
      </c>
      <c r="D1012" s="9" t="str">
        <v>3100013 茨城県水戸市若宮１－６－７</v>
      </c>
    </row>
    <row r="1013" spans="1:4" s="1" customFormat="1">
      <c r="A1013" s="5">
        <v>236005</v>
      </c>
      <c r="B1013" s="9" t="str">
        <v>（株）常陸設計</v>
      </c>
      <c r="C1013" s="9" t="s">
        <v>21</v>
      </c>
      <c r="D1013" s="9" t="str">
        <v>3100013 茨城県水戸市若宮１－６－７</v>
      </c>
    </row>
    <row r="1014" spans="1:4" s="1" customFormat="1">
      <c r="A1014" s="5">
        <v>236005</v>
      </c>
      <c r="B1014" s="9" t="str">
        <v>（株）常陸設計</v>
      </c>
      <c r="C1014" s="9" t="s">
        <v>161</v>
      </c>
      <c r="D1014" s="9" t="str">
        <v>3100013 茨城県水戸市若宮１－６－７</v>
      </c>
    </row>
    <row r="1015" spans="1:4" s="1" customFormat="1">
      <c r="A1015" s="5">
        <v>236006</v>
      </c>
      <c r="B1015" s="9" t="str">
        <v>常陸測工（株） 笠間営業所</v>
      </c>
      <c r="C1015" s="9" t="s">
        <v>101</v>
      </c>
      <c r="D1015" s="9" t="str">
        <v>3091603 茨城県笠間市福田２４８６－１</v>
      </c>
    </row>
    <row r="1016" spans="1:4" s="1" customFormat="1">
      <c r="A1016" s="5">
        <v>236006</v>
      </c>
      <c r="B1016" s="9" t="str">
        <v>常陸測工（株） 笠間営業所</v>
      </c>
      <c r="C1016" s="9" t="s">
        <v>23</v>
      </c>
      <c r="D1016" s="9" t="str">
        <v>3091603 茨城県笠間市福田２４８６－１</v>
      </c>
    </row>
    <row r="1017" spans="1:4" s="1" customFormat="1">
      <c r="A1017" s="5">
        <v>236006</v>
      </c>
      <c r="B1017" s="9" t="str">
        <v>常陸測工（株） 笠間営業所</v>
      </c>
      <c r="C1017" s="9" t="s">
        <v>20</v>
      </c>
      <c r="D1017" s="9" t="str">
        <v>3091603 茨城県笠間市福田２４８６－１</v>
      </c>
    </row>
    <row r="1018" spans="1:4" s="1" customFormat="1">
      <c r="A1018" s="5">
        <v>236006</v>
      </c>
      <c r="B1018" s="9" t="str">
        <v>常陸測工（株） 笠間営業所</v>
      </c>
      <c r="C1018" s="9" t="s">
        <v>21</v>
      </c>
      <c r="D1018" s="9" t="str">
        <v>3091603 茨城県笠間市福田２４８６－１</v>
      </c>
    </row>
    <row r="1019" spans="1:4" s="1" customFormat="1">
      <c r="A1019" s="5">
        <v>236007</v>
      </c>
      <c r="B1019" s="9" t="str">
        <v>常陸総合鑑定</v>
      </c>
      <c r="C1019" s="9" t="s">
        <v>161</v>
      </c>
      <c r="D1019" s="9" t="str">
        <v>3120018 茨城県ひたちなか市笹野町２－２－７　ＪＳＫ第２ビル３０２号室</v>
      </c>
    </row>
    <row r="1020" spans="1:4" s="1" customFormat="1">
      <c r="A1020" s="5">
        <v>236007</v>
      </c>
      <c r="B1020" s="9" t="str">
        <v>常陸総合鑑定</v>
      </c>
      <c r="C1020" s="9" t="s">
        <v>196</v>
      </c>
      <c r="D1020" s="9" t="str">
        <v>3120018 茨城県ひたちなか市笹野町２－２－７　ＪＳＫ第２ビル３０２号室</v>
      </c>
    </row>
    <row r="1021" spans="1:4" s="1" customFormat="1">
      <c r="A1021" s="5">
        <v>236008</v>
      </c>
      <c r="B1021" s="9" t="str">
        <v>（株）ひたち不動産鑑定</v>
      </c>
      <c r="C1021" s="9" t="s">
        <v>161</v>
      </c>
      <c r="D1021" s="9" t="str">
        <v>3114141 茨城県水戸市赤塚２－２０１８－４０</v>
      </c>
    </row>
    <row r="1022" spans="1:4" s="1" customFormat="1">
      <c r="A1022" s="5">
        <v>236008</v>
      </c>
      <c r="B1022" s="9" t="str">
        <v>（株）ひたち不動産鑑定</v>
      </c>
      <c r="C1022" s="9" t="s">
        <v>196</v>
      </c>
      <c r="D1022" s="9" t="str">
        <v>3114141 茨城県水戸市赤塚２－２０１８－４０</v>
      </c>
    </row>
    <row r="1023" spans="1:4" s="1" customFormat="1">
      <c r="A1023" s="5">
        <v>236009</v>
      </c>
      <c r="B1023" s="9" t="str">
        <v>（株）日野</v>
      </c>
      <c r="C1023" s="9" t="s">
        <v>101</v>
      </c>
      <c r="D1023" s="9" t="str">
        <v>1560041 東京都世田谷区大原１－３６－１４</v>
      </c>
    </row>
    <row r="1024" spans="1:4" s="1" customFormat="1">
      <c r="A1024" s="5">
        <v>236009</v>
      </c>
      <c r="B1024" s="9" t="str">
        <v>（株）日野</v>
      </c>
      <c r="C1024" s="9" t="s">
        <v>20</v>
      </c>
      <c r="D1024" s="9" t="str">
        <v>1560041 東京都世田谷区大原１－３６－１４</v>
      </c>
    </row>
    <row r="1025" spans="1:4" s="1" customFormat="1">
      <c r="A1025" s="5">
        <v>236009</v>
      </c>
      <c r="B1025" s="9" t="str">
        <v>（株）日野</v>
      </c>
      <c r="C1025" s="9" t="s">
        <v>161</v>
      </c>
      <c r="D1025" s="9" t="str">
        <v>1560041 東京都世田谷区大原１－３６－１４</v>
      </c>
    </row>
    <row r="1026" spans="1:4" s="1" customFormat="1">
      <c r="A1026" s="5">
        <v>236009</v>
      </c>
      <c r="B1026" s="9" t="str">
        <v>（株）日野</v>
      </c>
      <c r="C1026" s="9" t="s">
        <v>191</v>
      </c>
      <c r="D1026" s="9" t="str">
        <v>1560041 東京都世田谷区大原１－３６－１４</v>
      </c>
    </row>
    <row r="1027" spans="1:4" s="1" customFormat="1">
      <c r="A1027" s="5">
        <v>236011</v>
      </c>
      <c r="B1027" s="9" t="str">
        <v>（株）廣原コンサルタンツ</v>
      </c>
      <c r="C1027" s="9" t="s">
        <v>101</v>
      </c>
      <c r="D1027" s="9" t="str">
        <v>3100841 茨城県水戸市酒門町４２３２－１０</v>
      </c>
    </row>
    <row r="1028" spans="1:4" s="1" customFormat="1">
      <c r="A1028" s="5">
        <v>236011</v>
      </c>
      <c r="B1028" s="9" t="str">
        <v>（株）廣原コンサルタンツ</v>
      </c>
      <c r="C1028" s="9" t="s">
        <v>20</v>
      </c>
      <c r="D1028" s="9" t="str">
        <v>3100841 茨城県水戸市酒門町４２３２－１０</v>
      </c>
    </row>
    <row r="1029" spans="1:4" s="1" customFormat="1">
      <c r="A1029" s="5">
        <v>236012</v>
      </c>
      <c r="B1029" s="9" t="str">
        <v>ビーム計画設計（株） 東京支店</v>
      </c>
      <c r="C1029" s="9" t="s">
        <v>20</v>
      </c>
      <c r="D1029" s="9" t="str">
        <v>1050023 東京都港区芝浦１－１１－４</v>
      </c>
    </row>
    <row r="1030" spans="1:4" s="1" customFormat="1">
      <c r="A1030" s="5">
        <v>236013</v>
      </c>
      <c r="B1030" s="9" t="str">
        <v>（株）美景総合建築設計室</v>
      </c>
      <c r="C1030" s="9" t="s">
        <v>23</v>
      </c>
      <c r="D1030" s="9" t="str">
        <v>3100843 茨城県水戸市元石川町１３０－３</v>
      </c>
    </row>
    <row r="1031" spans="1:4" s="1" customFormat="1">
      <c r="A1031" s="5">
        <v>236014</v>
      </c>
      <c r="B1031" s="9" t="str">
        <v>（株）美豊コンサルティング</v>
      </c>
      <c r="C1031" s="9" t="s">
        <v>101</v>
      </c>
      <c r="D1031" s="9" t="str">
        <v>3100844 茨城県水戸市住吉町１４－８</v>
      </c>
    </row>
    <row r="1032" spans="1:4" s="1" customFormat="1">
      <c r="A1032" s="5">
        <v>236014</v>
      </c>
      <c r="B1032" s="9" t="str">
        <v>（株）美豊コンサルティング</v>
      </c>
      <c r="C1032" s="9" t="s">
        <v>20</v>
      </c>
      <c r="D1032" s="9" t="str">
        <v>3100844 茨城県水戸市住吉町１４－８</v>
      </c>
    </row>
    <row r="1033" spans="1:4" s="1" customFormat="1">
      <c r="A1033" s="5">
        <v>236014</v>
      </c>
      <c r="B1033" s="9" t="str">
        <v>（株）美豊コンサルティング</v>
      </c>
      <c r="C1033" s="9" t="s">
        <v>21</v>
      </c>
      <c r="D1033" s="9" t="str">
        <v>3100844 茨城県水戸市住吉町１４－８</v>
      </c>
    </row>
    <row r="1034" spans="1:4" s="1" customFormat="1">
      <c r="A1034" s="5">
        <v>236014</v>
      </c>
      <c r="B1034" s="9" t="str">
        <v>（株）美豊コンサルティング</v>
      </c>
      <c r="C1034" s="9" t="s">
        <v>161</v>
      </c>
      <c r="D1034" s="9" t="str">
        <v>3100844 茨城県水戸市住吉町１４－８</v>
      </c>
    </row>
    <row r="1035" spans="1:4" s="1" customFormat="1">
      <c r="A1035" s="5">
        <v>236015</v>
      </c>
      <c r="B1035" s="9" t="str">
        <v>（株）ピーシーレールウェイコンサルタント 茨城営業所</v>
      </c>
      <c r="C1035" s="9" t="s">
        <v>101</v>
      </c>
      <c r="D1035" s="9" t="str">
        <v>3100852 茨城県水戸市笠原町１０７４－１　ウェストハイツ２０１号</v>
      </c>
    </row>
    <row r="1036" spans="1:4" s="1" customFormat="1">
      <c r="A1036" s="5">
        <v>236015</v>
      </c>
      <c r="B1036" s="9" t="str">
        <v>（株）ピーシーレールウェイコンサルタント 茨城営業所</v>
      </c>
      <c r="C1036" s="9" t="s">
        <v>20</v>
      </c>
      <c r="D1036" s="9" t="str">
        <v>3100852 茨城県水戸市笠原町１０７４－１　ウェストハイツ２０１号</v>
      </c>
    </row>
    <row r="1037" spans="1:4" s="1" customFormat="1">
      <c r="A1037" s="5">
        <v>236015</v>
      </c>
      <c r="B1037" s="9" t="str">
        <v>（株）ピーシーレールウェイコンサルタント 茨城営業所</v>
      </c>
      <c r="C1037" s="9" t="s">
        <v>21</v>
      </c>
      <c r="D1037" s="9" t="str">
        <v>3100852 茨城県水戸市笠原町１０７４－１　ウェストハイツ２０１号</v>
      </c>
    </row>
    <row r="1038" spans="1:4" s="1" customFormat="1">
      <c r="A1038" s="5">
        <v>237001</v>
      </c>
      <c r="B1038" s="9" t="str">
        <v>（株）復建エンジニヤリング 茨城事務所</v>
      </c>
      <c r="C1038" s="9" t="s">
        <v>101</v>
      </c>
      <c r="D1038" s="9" t="str">
        <v>3001222 茨城県牛久市南１－２６－８</v>
      </c>
    </row>
    <row r="1039" spans="1:4" s="1" customFormat="1">
      <c r="A1039" s="5">
        <v>237001</v>
      </c>
      <c r="B1039" s="9" t="str">
        <v>（株）復建エンジニヤリング 茨城事務所</v>
      </c>
      <c r="C1039" s="9" t="s">
        <v>23</v>
      </c>
      <c r="D1039" s="9" t="str">
        <v>3001222 茨城県牛久市南１－２６－８</v>
      </c>
    </row>
    <row r="1040" spans="1:4" s="1" customFormat="1">
      <c r="A1040" s="5">
        <v>237001</v>
      </c>
      <c r="B1040" s="9" t="str">
        <v>（株）復建エンジニヤリング 茨城事務所</v>
      </c>
      <c r="C1040" s="9" t="s">
        <v>20</v>
      </c>
      <c r="D1040" s="9" t="str">
        <v>3001222 茨城県牛久市南１－２６－８</v>
      </c>
    </row>
    <row r="1041" spans="1:4" s="1" customFormat="1">
      <c r="A1041" s="5">
        <v>237001</v>
      </c>
      <c r="B1041" s="9" t="str">
        <v>（株）復建エンジニヤリング 茨城事務所</v>
      </c>
      <c r="C1041" s="9" t="s">
        <v>21</v>
      </c>
      <c r="D1041" s="9" t="str">
        <v>3001222 茨城県牛久市南１－２６－８</v>
      </c>
    </row>
    <row r="1042" spans="1:4" s="1" customFormat="1">
      <c r="A1042" s="5">
        <v>237001</v>
      </c>
      <c r="B1042" s="9" t="str">
        <v>（株）復建エンジニヤリング 茨城事務所</v>
      </c>
      <c r="C1042" s="9" t="s">
        <v>121</v>
      </c>
      <c r="D1042" s="9" t="str">
        <v>3001222 茨城県牛久市南１－２６－８</v>
      </c>
    </row>
    <row r="1043" spans="1:4" s="1" customFormat="1">
      <c r="A1043" s="5">
        <v>237002</v>
      </c>
      <c r="B1043" s="9" t="str">
        <v>復建調査設計（株） 東京支社</v>
      </c>
      <c r="C1043" s="9" t="s">
        <v>101</v>
      </c>
      <c r="D1043" s="9" t="str">
        <v>1010032 東京都千代田区岩本町３－８－１５</v>
      </c>
    </row>
    <row r="1044" spans="1:4" s="1" customFormat="1">
      <c r="A1044" s="5">
        <v>237002</v>
      </c>
      <c r="B1044" s="9" t="str">
        <v>復建調査設計（株） 東京支社</v>
      </c>
      <c r="C1044" s="9" t="s">
        <v>20</v>
      </c>
      <c r="D1044" s="9" t="str">
        <v>1010032 東京都千代田区岩本町３－８－１５</v>
      </c>
    </row>
    <row r="1045" spans="1:4" s="1" customFormat="1">
      <c r="A1045" s="5">
        <v>237002</v>
      </c>
      <c r="B1045" s="9" t="str">
        <v>復建調査設計（株） 東京支社</v>
      </c>
      <c r="C1045" s="9" t="s">
        <v>21</v>
      </c>
      <c r="D1045" s="9" t="str">
        <v>1010032 東京都千代田区岩本町３－８－１５</v>
      </c>
    </row>
    <row r="1046" spans="1:4" s="1" customFormat="1">
      <c r="A1046" s="5">
        <v>237002</v>
      </c>
      <c r="B1046" s="9" t="str">
        <v>復建調査設計（株） 東京支社</v>
      </c>
      <c r="C1046" s="9" t="s">
        <v>161</v>
      </c>
      <c r="D1046" s="9" t="str">
        <v>1010032 東京都千代田区岩本町３－８－１５</v>
      </c>
    </row>
    <row r="1047" spans="1:4" s="1" customFormat="1">
      <c r="A1047" s="5">
        <v>237004</v>
      </c>
      <c r="B1047" s="9" t="str">
        <v>日本都市技術（株） 茨城事務所</v>
      </c>
      <c r="C1047" s="9" t="s">
        <v>101</v>
      </c>
      <c r="D1047" s="9" t="str">
        <v>3002651 茨城県つくば市鬼ケ窪１０４７－２７</v>
      </c>
    </row>
    <row r="1048" spans="1:4" s="1" customFormat="1">
      <c r="A1048" s="5">
        <v>237004</v>
      </c>
      <c r="B1048" s="9" t="str">
        <v>日本都市技術（株） 茨城事務所</v>
      </c>
      <c r="C1048" s="9" t="s">
        <v>20</v>
      </c>
      <c r="D1048" s="9" t="str">
        <v>3002651 茨城県つくば市鬼ケ窪１０４７－２７</v>
      </c>
    </row>
    <row r="1049" spans="1:4" s="1" customFormat="1">
      <c r="A1049" s="5">
        <v>237004</v>
      </c>
      <c r="B1049" s="9" t="str">
        <v>日本都市技術（株） 茨城事務所</v>
      </c>
      <c r="C1049" s="9" t="s">
        <v>161</v>
      </c>
      <c r="D1049" s="9" t="str">
        <v>3002651 茨城県つくば市鬼ケ窪１０４７－２７</v>
      </c>
    </row>
    <row r="1050" spans="1:4" s="1" customFormat="1">
      <c r="A1050" s="5">
        <v>237006</v>
      </c>
      <c r="B1050" s="9" t="str">
        <v>（株）福富建築設計事務所</v>
      </c>
      <c r="C1050" s="9" t="s">
        <v>23</v>
      </c>
      <c r="D1050" s="9" t="str">
        <v>3060021 茨城県古河市松並１－２１－２４</v>
      </c>
    </row>
    <row r="1051" spans="1:4" s="1" customFormat="1">
      <c r="A1051" s="5">
        <v>237007</v>
      </c>
      <c r="B1051" s="9" t="str">
        <v>（株）福山コンサルタント 茨城営業所</v>
      </c>
      <c r="C1051" s="9" t="s">
        <v>101</v>
      </c>
      <c r="D1051" s="9" t="str">
        <v>3100836 茨城県水戸市元吉田町６３１－２６－１０２</v>
      </c>
    </row>
    <row r="1052" spans="1:4" s="1" customFormat="1">
      <c r="A1052" s="5">
        <v>237007</v>
      </c>
      <c r="B1052" s="9" t="str">
        <v>（株）福山コンサルタント 茨城営業所</v>
      </c>
      <c r="C1052" s="9" t="s">
        <v>20</v>
      </c>
      <c r="D1052" s="9" t="str">
        <v>3100836 茨城県水戸市元吉田町６３１－２６－１０２</v>
      </c>
    </row>
    <row r="1053" spans="1:4" s="1" customFormat="1">
      <c r="A1053" s="5">
        <v>237007</v>
      </c>
      <c r="B1053" s="9" t="str">
        <v>（株）福山コンサルタント 茨城営業所</v>
      </c>
      <c r="C1053" s="9" t="s">
        <v>21</v>
      </c>
      <c r="D1053" s="9" t="str">
        <v>3100836 茨城県水戸市元吉田町６３１－２６－１０２</v>
      </c>
    </row>
    <row r="1054" spans="1:4" s="1" customFormat="1">
      <c r="A1054" s="5">
        <v>237007</v>
      </c>
      <c r="B1054" s="9" t="str">
        <v>（株）福山コンサルタント 茨城営業所</v>
      </c>
      <c r="C1054" s="9" t="s">
        <v>121</v>
      </c>
      <c r="D1054" s="9" t="str">
        <v>3100836 茨城県水戸市元吉田町６３１－２６－１０２</v>
      </c>
    </row>
    <row r="1055" spans="1:4" s="1" customFormat="1">
      <c r="A1055" s="5">
        <v>237008</v>
      </c>
      <c r="B1055" s="9" t="str">
        <v>（株）フケタ設計 茨城事務所</v>
      </c>
      <c r="C1055" s="9" t="s">
        <v>23</v>
      </c>
      <c r="D1055" s="9" t="str">
        <v>3050817 茨城県つくば市研究学園５－２－４　サンライズビル４階</v>
      </c>
    </row>
    <row r="1056" spans="1:4" s="1" customFormat="1">
      <c r="A1056" s="5">
        <v>237009</v>
      </c>
      <c r="B1056" s="9" t="str">
        <v>（株）藤井設計</v>
      </c>
      <c r="C1056" s="9" t="s">
        <v>23</v>
      </c>
      <c r="D1056" s="9" t="str">
        <v>3114151 茨城県水戸市姫子１－８３１－７</v>
      </c>
    </row>
    <row r="1057" spans="1:4" s="1" customFormat="1">
      <c r="A1057" s="5">
        <v>237010</v>
      </c>
      <c r="B1057" s="9" t="str">
        <v>（株）富士技術サービス 茨城支店</v>
      </c>
      <c r="C1057" s="9" t="s">
        <v>101</v>
      </c>
      <c r="D1057" s="9" t="str">
        <v>3100902 茨城県水戸市渡里町２３４８－２－３０１</v>
      </c>
    </row>
    <row r="1058" spans="1:4" s="1" customFormat="1">
      <c r="A1058" s="5">
        <v>237010</v>
      </c>
      <c r="B1058" s="9" t="str">
        <v>（株）富士技術サービス 茨城支店</v>
      </c>
      <c r="C1058" s="9" t="s">
        <v>23</v>
      </c>
      <c r="D1058" s="9" t="str">
        <v>3100902 茨城県水戸市渡里町２３４８－２－３０１</v>
      </c>
    </row>
    <row r="1059" spans="1:4" s="1" customFormat="1">
      <c r="A1059" s="5">
        <v>237010</v>
      </c>
      <c r="B1059" s="9" t="str">
        <v>（株）富士技術サービス 茨城支店</v>
      </c>
      <c r="C1059" s="9" t="s">
        <v>20</v>
      </c>
      <c r="D1059" s="9" t="str">
        <v>3100902 茨城県水戸市渡里町２３４８－２－３０１</v>
      </c>
    </row>
    <row r="1060" spans="1:4" s="1" customFormat="1">
      <c r="A1060" s="5">
        <v>237010</v>
      </c>
      <c r="B1060" s="9" t="str">
        <v>（株）富士技術サービス 茨城支店</v>
      </c>
      <c r="C1060" s="9" t="s">
        <v>161</v>
      </c>
      <c r="D1060" s="9" t="str">
        <v>3100902 茨城県水戸市渡里町２３４８－２－３０１</v>
      </c>
    </row>
    <row r="1061" spans="1:4" s="1" customFormat="1">
      <c r="A1061" s="5">
        <v>237011</v>
      </c>
      <c r="B1061" s="9" t="str">
        <v>（株）エフウォーターマネジメント 千葉事務所</v>
      </c>
      <c r="C1061" s="9" t="s">
        <v>101</v>
      </c>
      <c r="D1061" s="9" t="str">
        <v>2720015 千葉県市川市鬼高２－１０－１　ＡＫレジデンス１０２号</v>
      </c>
    </row>
    <row r="1062" spans="1:4" s="1" customFormat="1">
      <c r="A1062" s="5">
        <v>237011</v>
      </c>
      <c r="B1062" s="9" t="str">
        <v>（株）エフウォーターマネジメント 千葉事務所</v>
      </c>
      <c r="C1062" s="9" t="s">
        <v>23</v>
      </c>
      <c r="D1062" s="9" t="str">
        <v>2720015 千葉県市川市鬼高２－１０－１　ＡＫレジデンス１０２号</v>
      </c>
    </row>
    <row r="1063" spans="1:4" s="1" customFormat="1">
      <c r="A1063" s="5">
        <v>237011</v>
      </c>
      <c r="B1063" s="9" t="str">
        <v>（株）エフウォーターマネジメント 千葉事務所</v>
      </c>
      <c r="C1063" s="9" t="s">
        <v>20</v>
      </c>
      <c r="D1063" s="9" t="str">
        <v>2720015 千葉県市川市鬼高２－１０－１　ＡＫレジデンス１０２号</v>
      </c>
    </row>
    <row r="1064" spans="1:4" s="1" customFormat="1">
      <c r="A1064" s="5">
        <v>237011</v>
      </c>
      <c r="B1064" s="9" t="str">
        <v>（株）エフウォーターマネジメント 千葉事務所</v>
      </c>
      <c r="C1064" s="9" t="s">
        <v>21</v>
      </c>
      <c r="D1064" s="9" t="str">
        <v>2720015 千葉県市川市鬼高２－１０－１　ＡＫレジデンス１０２号</v>
      </c>
    </row>
    <row r="1065" spans="1:4" s="1" customFormat="1">
      <c r="A1065" s="5">
        <v>237011</v>
      </c>
      <c r="B1065" s="9" t="str">
        <v>（株）エフウォーターマネジメント 千葉事務所</v>
      </c>
      <c r="C1065" s="9" t="s">
        <v>161</v>
      </c>
      <c r="D1065" s="9" t="str">
        <v>2720015 千葉県市川市鬼高２－１０－１　ＡＫレジデンス１０２号</v>
      </c>
    </row>
    <row r="1066" spans="1:4" s="1" customFormat="1">
      <c r="A1066" s="5">
        <v>237012</v>
      </c>
      <c r="B1066" s="9" t="str">
        <v>フジ地中情報（株） 東京支店</v>
      </c>
      <c r="C1066" s="9" t="s">
        <v>101</v>
      </c>
      <c r="D1066" s="9" t="str">
        <v>3300061 埼玉県さいたま市浦和区常盤７－１－１</v>
      </c>
    </row>
    <row r="1067" spans="1:4" s="1" customFormat="1">
      <c r="A1067" s="5">
        <v>237012</v>
      </c>
      <c r="B1067" s="9" t="str">
        <v>フジ地中情報（株） 東京支店</v>
      </c>
      <c r="C1067" s="9" t="s">
        <v>20</v>
      </c>
      <c r="D1067" s="9" t="str">
        <v>3300061 埼玉県さいたま市浦和区常盤７－１－１</v>
      </c>
    </row>
    <row r="1068" spans="1:4" s="1" customFormat="1">
      <c r="A1068" s="5">
        <v>237012</v>
      </c>
      <c r="B1068" s="9" t="str">
        <v>フジ地中情報（株） 東京支店</v>
      </c>
      <c r="C1068" s="9" t="s">
        <v>21</v>
      </c>
      <c r="D1068" s="9" t="str">
        <v>3300061 埼玉県さいたま市浦和区常盤７－１－１</v>
      </c>
    </row>
    <row r="1069" spans="1:4" s="1" customFormat="1">
      <c r="A1069" s="5">
        <v>237014</v>
      </c>
      <c r="B1069" s="9" t="str">
        <v>（株）フジヤマ 東京支店</v>
      </c>
      <c r="C1069" s="9" t="s">
        <v>101</v>
      </c>
      <c r="D1069" s="9" t="str">
        <v>1010031 東京都千代田区東神田２－６－７　クラウン高橋ビル３階</v>
      </c>
    </row>
    <row r="1070" spans="1:4" s="1" customFormat="1">
      <c r="A1070" s="5">
        <v>237014</v>
      </c>
      <c r="B1070" s="9" t="str">
        <v>（株）フジヤマ 東京支店</v>
      </c>
      <c r="C1070" s="9" t="s">
        <v>20</v>
      </c>
      <c r="D1070" s="9" t="str">
        <v>1010031 東京都千代田区東神田２－６－７　クラウン高橋ビル３階</v>
      </c>
    </row>
    <row r="1071" spans="1:4" s="1" customFormat="1">
      <c r="A1071" s="5">
        <v>237014</v>
      </c>
      <c r="B1071" s="9" t="str">
        <v>（株）フジヤマ 東京支店</v>
      </c>
      <c r="C1071" s="9" t="s">
        <v>21</v>
      </c>
      <c r="D1071" s="9" t="str">
        <v>1010031 東京都千代田区東神田２－６－７　クラウン高橋ビル３階</v>
      </c>
    </row>
    <row r="1072" spans="1:4" s="1" customFormat="1">
      <c r="A1072" s="5">
        <v>237014</v>
      </c>
      <c r="B1072" s="9" t="str">
        <v>（株）フジヤマ 東京支店</v>
      </c>
      <c r="C1072" s="9" t="s">
        <v>161</v>
      </c>
      <c r="D1072" s="9" t="str">
        <v>1010031 東京都千代田区東神田２－６－７　クラウン高橋ビル３階</v>
      </c>
    </row>
    <row r="1073" spans="1:4" s="1" customFormat="1">
      <c r="A1073" s="5">
        <v>237014</v>
      </c>
      <c r="B1073" s="9" t="str">
        <v>（株）フジヤマ 東京支店</v>
      </c>
      <c r="C1073" s="9" t="s">
        <v>121</v>
      </c>
      <c r="D1073" s="9" t="str">
        <v>1010031 東京都千代田区東神田２－６－７　クラウン高橋ビル３階</v>
      </c>
    </row>
    <row r="1074" spans="1:4" s="1" customFormat="1">
      <c r="A1074" s="5">
        <v>237015</v>
      </c>
      <c r="B1074" s="9" t="str">
        <v>（株）双葉 茨城支店</v>
      </c>
      <c r="C1074" s="9" t="s">
        <v>101</v>
      </c>
      <c r="D1074" s="9" t="str">
        <v>3020021 茨城県取手市寺田５００１－１０</v>
      </c>
    </row>
    <row r="1075" spans="1:4" s="1" customFormat="1">
      <c r="A1075" s="5">
        <v>237015</v>
      </c>
      <c r="B1075" s="9" t="str">
        <v>（株）双葉 茨城支店</v>
      </c>
      <c r="C1075" s="9" t="s">
        <v>20</v>
      </c>
      <c r="D1075" s="9" t="str">
        <v>3020021 茨城県取手市寺田５００１－１０</v>
      </c>
    </row>
    <row r="1076" spans="1:4" s="1" customFormat="1">
      <c r="A1076" s="5">
        <v>237015</v>
      </c>
      <c r="B1076" s="9" t="str">
        <v>（株）双葉 茨城支店</v>
      </c>
      <c r="C1076" s="9" t="s">
        <v>161</v>
      </c>
      <c r="D1076" s="9" t="str">
        <v>3020021 茨城県取手市寺田５００１－１０</v>
      </c>
    </row>
    <row r="1077" spans="1:4" s="1" customFormat="1">
      <c r="A1077" s="5">
        <v>237016</v>
      </c>
      <c r="B1077" s="9" t="str">
        <v>冨洋設計（株） 取手営業所</v>
      </c>
      <c r="C1077" s="9" t="s">
        <v>101</v>
      </c>
      <c r="D1077" s="9" t="str">
        <v>3020034 茨城県取手市戸頭９－１６－１４</v>
      </c>
    </row>
    <row r="1078" spans="1:4" s="1" customFormat="1">
      <c r="A1078" s="5">
        <v>237016</v>
      </c>
      <c r="B1078" s="9" t="str">
        <v>冨洋設計（株） 取手営業所</v>
      </c>
      <c r="C1078" s="9" t="s">
        <v>23</v>
      </c>
      <c r="D1078" s="9" t="str">
        <v>3020034 茨城県取手市戸頭９－１６－１４</v>
      </c>
    </row>
    <row r="1079" spans="1:4" s="1" customFormat="1">
      <c r="A1079" s="5">
        <v>237016</v>
      </c>
      <c r="B1079" s="9" t="str">
        <v>冨洋設計（株） 取手営業所</v>
      </c>
      <c r="C1079" s="9" t="s">
        <v>20</v>
      </c>
      <c r="D1079" s="9" t="str">
        <v>3020034 茨城県取手市戸頭９－１６－１４</v>
      </c>
    </row>
    <row r="1080" spans="1:4" s="1" customFormat="1">
      <c r="A1080" s="5">
        <v>237018</v>
      </c>
      <c r="B1080" s="9" t="str">
        <v>（株）文化財工学研究所</v>
      </c>
      <c r="C1080" s="9" t="s">
        <v>23</v>
      </c>
      <c r="D1080" s="9" t="str">
        <v>1690072 東京都新宿区大久保３－９－５－１１３</v>
      </c>
    </row>
    <row r="1081" spans="1:4" s="1" customFormat="1">
      <c r="A1081" s="5">
        <v>237019</v>
      </c>
      <c r="B1081" s="9" t="str">
        <v>（株）文化財保存計画協会</v>
      </c>
      <c r="C1081" s="9" t="s">
        <v>23</v>
      </c>
      <c r="D1081" s="9" t="str">
        <v>1010052 東京都千代田区神田小川町３ー２６ー８</v>
      </c>
    </row>
    <row r="1082" spans="1:4" s="1" customFormat="1">
      <c r="A1082" s="5">
        <v>237019</v>
      </c>
      <c r="B1082" s="9" t="str">
        <v>（株）文化財保存計画協会</v>
      </c>
      <c r="C1082" s="9" t="s">
        <v>20</v>
      </c>
      <c r="D1082" s="9" t="str">
        <v>1010052 東京都千代田区神田小川町３ー２６ー８</v>
      </c>
    </row>
    <row r="1083" spans="1:4" s="1" customFormat="1">
      <c r="A1083" s="5">
        <v>237020</v>
      </c>
      <c r="B1083" s="9" t="str">
        <v>（株）プライムプラン</v>
      </c>
      <c r="C1083" s="9" t="s">
        <v>101</v>
      </c>
      <c r="D1083" s="9" t="str">
        <v>3710846 群馬県前橋市元総社町１４２－１</v>
      </c>
    </row>
    <row r="1084" spans="1:4" s="1" customFormat="1">
      <c r="A1084" s="5">
        <v>237020</v>
      </c>
      <c r="B1084" s="9" t="str">
        <v>（株）プライムプラン</v>
      </c>
      <c r="C1084" s="9" t="s">
        <v>20</v>
      </c>
      <c r="D1084" s="9" t="str">
        <v>3710846 群馬県前橋市元総社町１４２－１</v>
      </c>
    </row>
    <row r="1085" spans="1:4" s="1" customFormat="1">
      <c r="A1085" s="5">
        <v>238001</v>
      </c>
      <c r="B1085" s="9" t="str">
        <v>（株）平成技研</v>
      </c>
      <c r="C1085" s="9" t="s">
        <v>101</v>
      </c>
      <c r="D1085" s="9" t="str">
        <v>3001234 茨城県牛久市中央３－１０－３</v>
      </c>
    </row>
    <row r="1086" spans="1:4" s="1" customFormat="1">
      <c r="A1086" s="5">
        <v>238001</v>
      </c>
      <c r="B1086" s="9" t="str">
        <v>（株）平成技研</v>
      </c>
      <c r="C1086" s="9" t="s">
        <v>20</v>
      </c>
      <c r="D1086" s="9" t="str">
        <v>3001234 茨城県牛久市中央３－１０－３</v>
      </c>
    </row>
    <row r="1087" spans="1:4" s="1" customFormat="1">
      <c r="A1087" s="5">
        <v>238001</v>
      </c>
      <c r="B1087" s="9" t="str">
        <v>（株）平成技研</v>
      </c>
      <c r="C1087" s="9" t="s">
        <v>21</v>
      </c>
      <c r="D1087" s="9" t="str">
        <v>3001234 茨城県牛久市中央３－１０－３</v>
      </c>
    </row>
    <row r="1088" spans="1:4" s="1" customFormat="1">
      <c r="A1088" s="5">
        <v>238001</v>
      </c>
      <c r="B1088" s="9" t="str">
        <v>（株）平成技研</v>
      </c>
      <c r="C1088" s="9" t="s">
        <v>161</v>
      </c>
      <c r="D1088" s="9" t="str">
        <v>3001234 茨城県牛久市中央３－１０－３</v>
      </c>
    </row>
    <row r="1089" spans="1:4" s="1" customFormat="1">
      <c r="A1089" s="5">
        <v>238002</v>
      </c>
      <c r="B1089" s="9" t="str">
        <v>平成理研（株） 茨城営業所</v>
      </c>
      <c r="C1089" s="9" t="s">
        <v>101</v>
      </c>
      <c r="D1089" s="9" t="str">
        <v>3002706 茨城県常総市新石下３６１１</v>
      </c>
    </row>
    <row r="1090" spans="1:4" s="1" customFormat="1">
      <c r="A1090" s="5">
        <v>238002</v>
      </c>
      <c r="B1090" s="9" t="str">
        <v>平成理研（株） 茨城営業所</v>
      </c>
      <c r="C1090" s="9" t="s">
        <v>20</v>
      </c>
      <c r="D1090" s="9" t="str">
        <v>3002706 茨城県常総市新石下３６１１</v>
      </c>
    </row>
    <row r="1091" spans="1:4" s="1" customFormat="1">
      <c r="A1091" s="5">
        <v>238002</v>
      </c>
      <c r="B1091" s="9" t="str">
        <v>平成理研（株） 茨城営業所</v>
      </c>
      <c r="C1091" s="9" t="s">
        <v>121</v>
      </c>
      <c r="D1091" s="9" t="str">
        <v>3002706 茨城県常総市新石下３６１１</v>
      </c>
    </row>
    <row r="1092" spans="1:4" s="1" customFormat="1">
      <c r="A1092" s="5">
        <v>239002</v>
      </c>
      <c r="B1092" s="9" t="str">
        <v>（株）北斗プラン</v>
      </c>
      <c r="C1092" s="9" t="s">
        <v>101</v>
      </c>
      <c r="D1092" s="9" t="str">
        <v>1750094 東京都板橋区成増１－３１－５　弥生ビル５階</v>
      </c>
    </row>
    <row r="1093" spans="1:4" s="1" customFormat="1">
      <c r="A1093" s="5">
        <v>239002</v>
      </c>
      <c r="B1093" s="9" t="str">
        <v>（株）北斗プラン</v>
      </c>
      <c r="C1093" s="9" t="s">
        <v>20</v>
      </c>
      <c r="D1093" s="9" t="str">
        <v>1750094 東京都板橋区成増１－３１－５　弥生ビル５階</v>
      </c>
    </row>
    <row r="1094" spans="1:4" s="1" customFormat="1">
      <c r="A1094" s="5">
        <v>239003</v>
      </c>
      <c r="B1094" s="9" t="str">
        <v>ホコタ設計コンサルタンツ（株）</v>
      </c>
      <c r="C1094" s="9" t="s">
        <v>101</v>
      </c>
      <c r="D1094" s="9" t="str">
        <v>3111504 茨城県鉾田市安房１５７１</v>
      </c>
    </row>
    <row r="1095" spans="1:4" s="1" customFormat="1">
      <c r="A1095" s="5">
        <v>239003</v>
      </c>
      <c r="B1095" s="9" t="str">
        <v>ホコタ設計コンサルタンツ（株）</v>
      </c>
      <c r="C1095" s="9" t="s">
        <v>20</v>
      </c>
      <c r="D1095" s="9" t="str">
        <v>3111504 茨城県鉾田市安房１５７１</v>
      </c>
    </row>
    <row r="1096" spans="1:4" s="1" customFormat="1">
      <c r="A1096" s="5">
        <v>239003</v>
      </c>
      <c r="B1096" s="9" t="str">
        <v>ホコタ設計コンサルタンツ（株）</v>
      </c>
      <c r="C1096" s="9" t="s">
        <v>21</v>
      </c>
      <c r="D1096" s="9" t="str">
        <v>3111504 茨城県鉾田市安房１５７１</v>
      </c>
    </row>
    <row r="1097" spans="1:4" s="1" customFormat="1">
      <c r="A1097" s="5">
        <v>239003</v>
      </c>
      <c r="B1097" s="9" t="str">
        <v>ホコタ設計コンサルタンツ（株）</v>
      </c>
      <c r="C1097" s="9" t="s">
        <v>161</v>
      </c>
      <c r="D1097" s="9" t="str">
        <v>3111504 茨城県鉾田市安房１５７１</v>
      </c>
    </row>
    <row r="1098" spans="1:4" s="1" customFormat="1">
      <c r="A1098" s="5">
        <v>239004</v>
      </c>
      <c r="B1098" s="9" t="str">
        <v>（株）保全工学研究所</v>
      </c>
      <c r="C1098" s="9" t="s">
        <v>101</v>
      </c>
      <c r="D1098" s="9" t="str">
        <v>1010053 東京都千代田区神田美土代町５－２</v>
      </c>
    </row>
    <row r="1099" spans="1:4" s="1" customFormat="1">
      <c r="A1099" s="5">
        <v>239004</v>
      </c>
      <c r="B1099" s="9" t="str">
        <v>（株）保全工学研究所</v>
      </c>
      <c r="C1099" s="9" t="s">
        <v>23</v>
      </c>
      <c r="D1099" s="9" t="str">
        <v>1010053 東京都千代田区神田美土代町５－２</v>
      </c>
    </row>
    <row r="1100" spans="1:4" s="1" customFormat="1">
      <c r="A1100" s="5">
        <v>239004</v>
      </c>
      <c r="B1100" s="9" t="str">
        <v>（株）保全工学研究所</v>
      </c>
      <c r="C1100" s="9" t="s">
        <v>20</v>
      </c>
      <c r="D1100" s="9" t="str">
        <v>1010053 東京都千代田区神田美土代町５－２</v>
      </c>
    </row>
    <row r="1101" spans="1:4" s="1" customFormat="1">
      <c r="A1101" s="5">
        <v>239004</v>
      </c>
      <c r="B1101" s="9" t="str">
        <v>（株）保全工学研究所</v>
      </c>
      <c r="C1101" s="9" t="s">
        <v>21</v>
      </c>
      <c r="D1101" s="9" t="str">
        <v>1010053 東京都千代田区神田美土代町５－２</v>
      </c>
    </row>
    <row r="1102" spans="1:4" s="1" customFormat="1">
      <c r="A1102" s="5">
        <v>239006</v>
      </c>
      <c r="B1102" s="9" t="str">
        <v>（有）ＡｋＨ建築設計室</v>
      </c>
      <c r="C1102" s="9" t="s">
        <v>101</v>
      </c>
      <c r="D1102" s="9" t="str">
        <v>3113512 茨城県行方市玉造甲４１１０</v>
      </c>
    </row>
    <row r="1103" spans="1:4" s="1" customFormat="1">
      <c r="A1103" s="5">
        <v>239006</v>
      </c>
      <c r="B1103" s="9" t="str">
        <v>（有）ＡｋＨ建築設計室</v>
      </c>
      <c r="C1103" s="9" t="s">
        <v>23</v>
      </c>
      <c r="D1103" s="9" t="str">
        <v>3113512 茨城県行方市玉造甲４１１０</v>
      </c>
    </row>
    <row r="1104" spans="1:4" s="1" customFormat="1">
      <c r="A1104" s="5">
        <v>240001</v>
      </c>
      <c r="B1104" s="9" t="str">
        <v>（株）マップ測設</v>
      </c>
      <c r="C1104" s="9" t="s">
        <v>101</v>
      </c>
      <c r="D1104" s="9" t="str">
        <v>3002642 茨城県つくば市高野６８７－１</v>
      </c>
    </row>
    <row r="1105" spans="1:4" s="1" customFormat="1">
      <c r="A1105" s="5">
        <v>240001</v>
      </c>
      <c r="B1105" s="9" t="str">
        <v>（株）マップ測設</v>
      </c>
      <c r="C1105" s="9" t="s">
        <v>20</v>
      </c>
      <c r="D1105" s="9" t="str">
        <v>3002642 茨城県つくば市高野６８７－１</v>
      </c>
    </row>
    <row r="1106" spans="1:4" s="1" customFormat="1">
      <c r="A1106" s="5">
        <v>240001</v>
      </c>
      <c r="B1106" s="9" t="str">
        <v>（株）マップ測設</v>
      </c>
      <c r="C1106" s="9" t="s">
        <v>21</v>
      </c>
      <c r="D1106" s="9" t="str">
        <v>3002642 茨城県つくば市高野６８７－１</v>
      </c>
    </row>
    <row r="1107" spans="1:4" s="1" customFormat="1">
      <c r="A1107" s="5">
        <v>240001</v>
      </c>
      <c r="B1107" s="9" t="str">
        <v>（株）マップ測設</v>
      </c>
      <c r="C1107" s="9" t="s">
        <v>161</v>
      </c>
      <c r="D1107" s="9" t="str">
        <v>3002642 茨城県つくば市高野６８７－１</v>
      </c>
    </row>
    <row r="1108" spans="1:4" s="1" customFormat="1">
      <c r="A1108" s="5">
        <v>240005</v>
      </c>
      <c r="B1108" s="9" t="str">
        <v>（株）増山栄建築設計事務所</v>
      </c>
      <c r="C1108" s="9" t="s">
        <v>23</v>
      </c>
      <c r="D1108" s="9" t="str">
        <v>3050047 茨城県つくば市千現１－１２－２　ヴィラージュ千現３０５号室</v>
      </c>
    </row>
    <row r="1109" spans="1:4" s="1" customFormat="1">
      <c r="A1109" s="5">
        <v>240006</v>
      </c>
      <c r="B1109" s="9" t="str">
        <v>（株）間瀬コンサルタント 茨城営業所</v>
      </c>
      <c r="C1109" s="9" t="s">
        <v>101</v>
      </c>
      <c r="D1109" s="9" t="str">
        <v>3020004 茨城県取手市取手１－２－６</v>
      </c>
    </row>
    <row r="1110" spans="1:4" s="1" customFormat="1">
      <c r="A1110" s="5">
        <v>240006</v>
      </c>
      <c r="B1110" s="9" t="str">
        <v>（株）間瀬コンサルタント 茨城営業所</v>
      </c>
      <c r="C1110" s="9" t="s">
        <v>23</v>
      </c>
      <c r="D1110" s="9" t="str">
        <v>3020004 茨城県取手市取手１－２－６</v>
      </c>
    </row>
    <row r="1111" spans="1:4" s="1" customFormat="1">
      <c r="A1111" s="5">
        <v>240006</v>
      </c>
      <c r="B1111" s="9" t="str">
        <v>（株）間瀬コンサルタント 茨城営業所</v>
      </c>
      <c r="C1111" s="9" t="s">
        <v>20</v>
      </c>
      <c r="D1111" s="9" t="str">
        <v>3020004 茨城県取手市取手１－２－６</v>
      </c>
    </row>
    <row r="1112" spans="1:4" s="1" customFormat="1">
      <c r="A1112" s="5">
        <v>240006</v>
      </c>
      <c r="B1112" s="9" t="str">
        <v>（株）間瀬コンサルタント 茨城営業所</v>
      </c>
      <c r="C1112" s="9" t="s">
        <v>21</v>
      </c>
      <c r="D1112" s="9" t="str">
        <v>3020004 茨城県取手市取手１－２－６</v>
      </c>
    </row>
    <row r="1113" spans="1:4" s="1" customFormat="1">
      <c r="A1113" s="5">
        <v>240006</v>
      </c>
      <c r="B1113" s="9" t="str">
        <v>（株）間瀬コンサルタント 茨城営業所</v>
      </c>
      <c r="C1113" s="9" t="s">
        <v>161</v>
      </c>
      <c r="D1113" s="9" t="str">
        <v>3020004 茨城県取手市取手１－２－６</v>
      </c>
    </row>
    <row r="1114" spans="1:4" s="1" customFormat="1">
      <c r="A1114" s="5">
        <v>240008</v>
      </c>
      <c r="B1114" s="9" t="str">
        <v>（株）松下設計 東京支社</v>
      </c>
      <c r="C1114" s="9" t="s">
        <v>23</v>
      </c>
      <c r="D1114" s="9" t="str">
        <v>1770041 東京都練馬区石神井町１－２６－１３</v>
      </c>
    </row>
    <row r="1115" spans="1:4" s="1" customFormat="1">
      <c r="A1115" s="5">
        <v>240008</v>
      </c>
      <c r="B1115" s="9" t="str">
        <v>（株）松下設計 東京支社</v>
      </c>
      <c r="C1115" s="9" t="s">
        <v>161</v>
      </c>
      <c r="D1115" s="9" t="str">
        <v>1770041 東京都練馬区石神井町１－２６－１３</v>
      </c>
    </row>
    <row r="1116" spans="1:4" s="1" customFormat="1">
      <c r="A1116" s="5">
        <v>240009</v>
      </c>
      <c r="B1116" s="9" t="str">
        <v>（株）松田平田設計</v>
      </c>
      <c r="C1116" s="9" t="s">
        <v>23</v>
      </c>
      <c r="D1116" s="9" t="str">
        <v>1078448 東京都港区元赤坂１－５－１７</v>
      </c>
    </row>
    <row r="1117" spans="1:4" s="1" customFormat="1">
      <c r="A1117" s="5">
        <v>240009</v>
      </c>
      <c r="B1117" s="9" t="str">
        <v>（株）松田平田設計</v>
      </c>
      <c r="C1117" s="9" t="s">
        <v>20</v>
      </c>
      <c r="D1117" s="9" t="str">
        <v>1078448 東京都港区元赤坂１－５－１７</v>
      </c>
    </row>
    <row r="1118" spans="1:4" s="1" customFormat="1">
      <c r="A1118" s="5">
        <v>240010</v>
      </c>
      <c r="B1118" s="9" t="str">
        <v>（有）マドカ設計</v>
      </c>
      <c r="C1118" s="9" t="s">
        <v>101</v>
      </c>
      <c r="D1118" s="9" t="str">
        <v>3100842 茨城県水戸市けやき台２－５３－２</v>
      </c>
    </row>
    <row r="1119" spans="1:4" s="1" customFormat="1">
      <c r="A1119" s="5">
        <v>240010</v>
      </c>
      <c r="B1119" s="9" t="str">
        <v>（有）マドカ設計</v>
      </c>
      <c r="C1119" s="9" t="s">
        <v>20</v>
      </c>
      <c r="D1119" s="9" t="str">
        <v>3100842 茨城県水戸市けやき台２－５３－２</v>
      </c>
    </row>
    <row r="1120" spans="1:4" s="1" customFormat="1">
      <c r="A1120" s="5">
        <v>240010</v>
      </c>
      <c r="B1120" s="9" t="str">
        <v>（有）マドカ設計</v>
      </c>
      <c r="C1120" s="9" t="s">
        <v>21</v>
      </c>
      <c r="D1120" s="9" t="str">
        <v>3100842 茨城県水戸市けやき台２－５３－２</v>
      </c>
    </row>
    <row r="1121" spans="1:4" s="1" customFormat="1">
      <c r="A1121" s="5">
        <v>240011</v>
      </c>
      <c r="B1121" s="9" t="str">
        <v>（株）丸川建築設計事務所 東京事務所</v>
      </c>
      <c r="C1121" s="9" t="s">
        <v>23</v>
      </c>
      <c r="D1121" s="9" t="str">
        <v>1120002 東京都文京区小石川５－４－１　瑞穂第一ビル</v>
      </c>
    </row>
    <row r="1122" spans="1:4" s="1" customFormat="1">
      <c r="A1122" s="5">
        <v>240012</v>
      </c>
      <c r="B1122" s="9" t="str">
        <v>（株）丸菱行政地図 水戸営業所</v>
      </c>
      <c r="C1122" s="9" t="s">
        <v>101</v>
      </c>
      <c r="D1122" s="9" t="str">
        <v>3100011 茨城県水戸市三の丸２－１０－１４－１０２</v>
      </c>
    </row>
    <row r="1123" spans="1:4" s="1" customFormat="1">
      <c r="A1123" s="5">
        <v>240012</v>
      </c>
      <c r="B1123" s="9" t="str">
        <v>（株）丸菱行政地図 水戸営業所</v>
      </c>
      <c r="C1123" s="9" t="s">
        <v>196</v>
      </c>
      <c r="D1123" s="9" t="str">
        <v>3100011 茨城県水戸市三の丸２－１０－１４－１０２</v>
      </c>
    </row>
    <row r="1124" spans="1:4" s="1" customFormat="1">
      <c r="A1124" s="5">
        <v>241001</v>
      </c>
      <c r="B1124" s="9" t="str">
        <v>（株）ミカミ 笠間営業所</v>
      </c>
      <c r="C1124" s="9" t="s">
        <v>101</v>
      </c>
      <c r="D1124" s="9" t="str">
        <v>3190202 茨城県笠間市下郷４５５７－２５０</v>
      </c>
    </row>
    <row r="1125" spans="1:4" s="1" customFormat="1">
      <c r="A1125" s="5">
        <v>241001</v>
      </c>
      <c r="B1125" s="9" t="str">
        <v>（株）ミカミ 笠間営業所</v>
      </c>
      <c r="C1125" s="9" t="s">
        <v>20</v>
      </c>
      <c r="D1125" s="9" t="str">
        <v>3190202 茨城県笠間市下郷４５５７－２５０</v>
      </c>
    </row>
    <row r="1126" spans="1:4" s="1" customFormat="1">
      <c r="A1126" s="5">
        <v>241001</v>
      </c>
      <c r="B1126" s="9" t="str">
        <v>（株）ミカミ 笠間営業所</v>
      </c>
      <c r="C1126" s="9" t="s">
        <v>21</v>
      </c>
      <c r="D1126" s="9" t="str">
        <v>3190202 茨城県笠間市下郷４５５７－２５０</v>
      </c>
    </row>
    <row r="1127" spans="1:4" s="1" customFormat="1">
      <c r="A1127" s="5">
        <v>241001</v>
      </c>
      <c r="B1127" s="9" t="str">
        <v>（株）ミカミ 笠間営業所</v>
      </c>
      <c r="C1127" s="9" t="s">
        <v>161</v>
      </c>
      <c r="D1127" s="9" t="str">
        <v>3190202 茨城県笠間市下郷４５５７－２５０</v>
      </c>
    </row>
    <row r="1128" spans="1:4" s="1" customFormat="1">
      <c r="A1128" s="5">
        <v>241002</v>
      </c>
      <c r="B1128" s="9" t="str">
        <v>（株）三上建築事務所</v>
      </c>
      <c r="C1128" s="9" t="s">
        <v>23</v>
      </c>
      <c r="D1128" s="9" t="str">
        <v>3100062 茨城県水戸市大町３－４－３６</v>
      </c>
    </row>
    <row r="1129" spans="1:4" s="1" customFormat="1">
      <c r="A1129" s="5">
        <v>241004</v>
      </c>
      <c r="B1129" s="9" t="str">
        <v>（株）水環境プランニング 茨城支店</v>
      </c>
      <c r="C1129" s="9" t="s">
        <v>101</v>
      </c>
      <c r="D1129" s="9" t="str">
        <v>3100842 茨城県水戸市けやき台３－６０－３　エミネントハイツ１０３</v>
      </c>
    </row>
    <row r="1130" spans="1:4" s="1" customFormat="1">
      <c r="A1130" s="5">
        <v>241004</v>
      </c>
      <c r="B1130" s="9" t="str">
        <v>（株）水環境プランニング 茨城支店</v>
      </c>
      <c r="C1130" s="9" t="s">
        <v>20</v>
      </c>
      <c r="D1130" s="9" t="str">
        <v>3100842 茨城県水戸市けやき台３－６０－３　エミネントハイツ１０３</v>
      </c>
    </row>
    <row r="1131" spans="1:4" s="1" customFormat="1">
      <c r="A1131" s="5">
        <v>241005</v>
      </c>
      <c r="B1131" s="9" t="str">
        <v>三井共同建設コンサルタント（株） 茨城営業所</v>
      </c>
      <c r="C1131" s="9" t="s">
        <v>101</v>
      </c>
      <c r="D1131" s="9" t="str">
        <v>3050032 茨城県つくば市竹園２－１０－８</v>
      </c>
    </row>
    <row r="1132" spans="1:4" s="1" customFormat="1">
      <c r="A1132" s="5">
        <v>241005</v>
      </c>
      <c r="B1132" s="9" t="str">
        <v>三井共同建設コンサルタント（株） 茨城営業所</v>
      </c>
      <c r="C1132" s="9" t="s">
        <v>23</v>
      </c>
      <c r="D1132" s="9" t="str">
        <v>3050032 茨城県つくば市竹園２－１０－８</v>
      </c>
    </row>
    <row r="1133" spans="1:4" s="1" customFormat="1">
      <c r="A1133" s="5">
        <v>241005</v>
      </c>
      <c r="B1133" s="9" t="str">
        <v>三井共同建設コンサルタント（株） 茨城営業所</v>
      </c>
      <c r="C1133" s="9" t="s">
        <v>20</v>
      </c>
      <c r="D1133" s="9" t="str">
        <v>3050032 茨城県つくば市竹園２－１０－８</v>
      </c>
    </row>
    <row r="1134" spans="1:4" s="1" customFormat="1">
      <c r="A1134" s="5">
        <v>241005</v>
      </c>
      <c r="B1134" s="9" t="str">
        <v>三井共同建設コンサルタント（株） 茨城営業所</v>
      </c>
      <c r="C1134" s="9" t="s">
        <v>21</v>
      </c>
      <c r="D1134" s="9" t="str">
        <v>3050032 茨城県つくば市竹園２－１０－８</v>
      </c>
    </row>
    <row r="1135" spans="1:4" s="1" customFormat="1">
      <c r="A1135" s="5">
        <v>241005</v>
      </c>
      <c r="B1135" s="9" t="str">
        <v>三井共同建設コンサルタント（株） 茨城営業所</v>
      </c>
      <c r="C1135" s="9" t="s">
        <v>161</v>
      </c>
      <c r="D1135" s="9" t="str">
        <v>3050032 茨城県つくば市竹園２－１０－８</v>
      </c>
    </row>
    <row r="1136" spans="1:4" s="1" customFormat="1">
      <c r="A1136" s="5">
        <v>241006</v>
      </c>
      <c r="B1136" s="9" t="str">
        <v>（有）三井考測</v>
      </c>
      <c r="C1136" s="9" t="s">
        <v>101</v>
      </c>
      <c r="D1136" s="9" t="str">
        <v>3111212 茨城県ひたちなか市殿山町２－１０－４１</v>
      </c>
    </row>
    <row r="1137" spans="1:4" s="1" customFormat="1">
      <c r="A1137" s="5">
        <v>241007</v>
      </c>
      <c r="B1137" s="9" t="str">
        <v>（株）三橋設計</v>
      </c>
      <c r="C1137" s="9" t="s">
        <v>23</v>
      </c>
      <c r="D1137" s="9" t="str">
        <v>1010047 東京都千代田区内神田１－２－８</v>
      </c>
    </row>
    <row r="1138" spans="1:4" s="1" customFormat="1">
      <c r="A1138" s="5">
        <v>241009</v>
      </c>
      <c r="B1138" s="9" t="str">
        <v>（株）水戸鑑定</v>
      </c>
      <c r="C1138" s="9" t="s">
        <v>196</v>
      </c>
      <c r="D1138" s="9" t="str">
        <v>3100804 茨城県水戸市白梅４－１－３８　栃木ビル</v>
      </c>
    </row>
    <row r="1139" spans="1:4" s="1" customFormat="1">
      <c r="A1139" s="5">
        <v>241010</v>
      </c>
      <c r="B1139" s="9" t="str">
        <v>（有）水戸技術設計コンサルタント</v>
      </c>
      <c r="C1139" s="9" t="s">
        <v>101</v>
      </c>
      <c r="D1139" s="9" t="str">
        <v>3100836 茨城県水戸市元吉田町２７６－５</v>
      </c>
    </row>
    <row r="1140" spans="1:4" s="1" customFormat="1">
      <c r="A1140" s="5">
        <v>241010</v>
      </c>
      <c r="B1140" s="9" t="str">
        <v>（有）水戸技術設計コンサルタント</v>
      </c>
      <c r="C1140" s="9" t="s">
        <v>20</v>
      </c>
      <c r="D1140" s="9" t="str">
        <v>3100836 茨城県水戸市元吉田町２７６－５</v>
      </c>
    </row>
    <row r="1141" spans="1:4" s="1" customFormat="1">
      <c r="A1141" s="5">
        <v>241010</v>
      </c>
      <c r="B1141" s="9" t="str">
        <v>（有）水戸技術設計コンサルタント</v>
      </c>
      <c r="C1141" s="9" t="s">
        <v>21</v>
      </c>
      <c r="D1141" s="9" t="str">
        <v>3100836 茨城県水戸市元吉田町２７６－５</v>
      </c>
    </row>
    <row r="1142" spans="1:4" s="1" customFormat="1">
      <c r="A1142" s="5">
        <v>241010</v>
      </c>
      <c r="B1142" s="9" t="str">
        <v>（有）水戸技術設計コンサルタント</v>
      </c>
      <c r="C1142" s="9" t="s">
        <v>161</v>
      </c>
      <c r="D1142" s="9" t="str">
        <v>3100836 茨城県水戸市元吉田町２７６－５</v>
      </c>
    </row>
    <row r="1143" spans="1:4" s="1" customFormat="1">
      <c r="A1143" s="5">
        <v>241011</v>
      </c>
      <c r="B1143" s="9" t="str">
        <v>（有）水戸建築補償コンサルタント</v>
      </c>
      <c r="C1143" s="9" t="s">
        <v>161</v>
      </c>
      <c r="D1143" s="9" t="str">
        <v>3100004 茨城県水戸市青柳町４３７７－２</v>
      </c>
    </row>
    <row r="1144" spans="1:4" s="1" customFormat="1">
      <c r="A1144" s="5">
        <v>241014</v>
      </c>
      <c r="B1144" s="9" t="str">
        <v>（有）宮本建築アトリエ</v>
      </c>
      <c r="C1144" s="9" t="s">
        <v>23</v>
      </c>
      <c r="D1144" s="9" t="str">
        <v>3100851 茨城県水戸市千波町２２７４－１８</v>
      </c>
    </row>
    <row r="1145" spans="1:4" s="1" customFormat="1">
      <c r="A1145" s="5">
        <v>242001</v>
      </c>
      <c r="B1145" s="9" t="str">
        <v>（有）ムーブ建築設計事務所</v>
      </c>
      <c r="C1145" s="9" t="s">
        <v>23</v>
      </c>
      <c r="D1145" s="9" t="str">
        <v>3100836 茨城県水戸市元吉田町１２２－１</v>
      </c>
    </row>
    <row r="1146" spans="1:4" s="1" customFormat="1">
      <c r="A1146" s="5">
        <v>242002</v>
      </c>
      <c r="B1146" s="9" t="str">
        <v>（株）無線放送設計事務所</v>
      </c>
      <c r="C1146" s="9" t="s">
        <v>20</v>
      </c>
      <c r="D1146" s="9" t="str">
        <v>2310012 神奈川県横浜市中区相生町１－１</v>
      </c>
    </row>
    <row r="1147" spans="1:4" s="1" customFormat="1">
      <c r="A1147" s="5">
        <v>242003</v>
      </c>
      <c r="B1147" s="9" t="str">
        <v>（株）村井敬合同設計</v>
      </c>
      <c r="C1147" s="9" t="s">
        <v>23</v>
      </c>
      <c r="D1147" s="9" t="str">
        <v>1631408 東京都新宿区西新宿３－２０－２　東京オペラシティタワー</v>
      </c>
    </row>
    <row r="1148" spans="1:4" s="1" customFormat="1">
      <c r="A1148" s="5">
        <v>242004</v>
      </c>
      <c r="B1148" s="9" t="str">
        <v>村田建築都市研究所　一級建築士事務所</v>
      </c>
      <c r="C1148" s="9" t="s">
        <v>23</v>
      </c>
      <c r="D1148" s="9" t="str">
        <v>3050035 茨城県つくば市松代３－６－１４－Ｄ２０２</v>
      </c>
    </row>
    <row r="1149" spans="1:4" s="1" customFormat="1">
      <c r="A1149" s="5">
        <v>243001</v>
      </c>
      <c r="B1149" s="9" t="str">
        <v>明治コンサルタント（株） 茨城営業所</v>
      </c>
      <c r="C1149" s="9" t="s">
        <v>101</v>
      </c>
      <c r="D1149" s="9" t="str">
        <v>3000034 茨城県土浦市港町２－５－１９－２１０</v>
      </c>
    </row>
    <row r="1150" spans="1:4" s="1" customFormat="1">
      <c r="A1150" s="5">
        <v>243001</v>
      </c>
      <c r="B1150" s="9" t="str">
        <v>明治コンサルタント（株） 茨城営業所</v>
      </c>
      <c r="C1150" s="9" t="s">
        <v>20</v>
      </c>
      <c r="D1150" s="9" t="str">
        <v>3000034 茨城県土浦市港町２－５－１９－２１０</v>
      </c>
    </row>
    <row r="1151" spans="1:4" s="1" customFormat="1">
      <c r="A1151" s="5">
        <v>243001</v>
      </c>
      <c r="B1151" s="9" t="str">
        <v>明治コンサルタント（株） 茨城営業所</v>
      </c>
      <c r="C1151" s="9" t="s">
        <v>21</v>
      </c>
      <c r="D1151" s="9" t="str">
        <v>3000034 茨城県土浦市港町２－５－１９－２１０</v>
      </c>
    </row>
    <row r="1152" spans="1:4" s="1" customFormat="1">
      <c r="A1152" s="5">
        <v>243002</v>
      </c>
      <c r="B1152" s="9" t="str">
        <v>明治測量設計（株） 笠間営業所</v>
      </c>
      <c r="C1152" s="9" t="s">
        <v>101</v>
      </c>
      <c r="D1152" s="9" t="str">
        <v>3190202 茨城県笠間市下郷４４６４－５</v>
      </c>
    </row>
    <row r="1153" spans="1:4" s="1" customFormat="1">
      <c r="A1153" s="5">
        <v>243002</v>
      </c>
      <c r="B1153" s="9" t="str">
        <v>明治測量設計（株） 笠間営業所</v>
      </c>
      <c r="C1153" s="9" t="s">
        <v>23</v>
      </c>
      <c r="D1153" s="9" t="str">
        <v>3190202 茨城県笠間市下郷４４６４－５</v>
      </c>
    </row>
    <row r="1154" spans="1:4" s="1" customFormat="1">
      <c r="A1154" s="5">
        <v>243002</v>
      </c>
      <c r="B1154" s="9" t="str">
        <v>明治測量設計（株） 笠間営業所</v>
      </c>
      <c r="C1154" s="9" t="s">
        <v>20</v>
      </c>
      <c r="D1154" s="9" t="str">
        <v>3190202 茨城県笠間市下郷４４６４－５</v>
      </c>
    </row>
    <row r="1155" spans="1:4" s="1" customFormat="1">
      <c r="A1155" s="5">
        <v>243002</v>
      </c>
      <c r="B1155" s="9" t="str">
        <v>明治測量設計（株） 笠間営業所</v>
      </c>
      <c r="C1155" s="9" t="s">
        <v>21</v>
      </c>
      <c r="D1155" s="9" t="str">
        <v>3190202 茨城県笠間市下郷４４６４－５</v>
      </c>
    </row>
    <row r="1156" spans="1:4" s="1" customFormat="1">
      <c r="A1156" s="5">
        <v>243002</v>
      </c>
      <c r="B1156" s="9" t="str">
        <v>明治測量設計（株） 笠間営業所</v>
      </c>
      <c r="C1156" s="9" t="s">
        <v>161</v>
      </c>
      <c r="D1156" s="9" t="str">
        <v>3190202 茨城県笠間市下郷４４６４－５</v>
      </c>
    </row>
    <row r="1157" spans="1:4" s="1" customFormat="1">
      <c r="A1157" s="5">
        <v>243002</v>
      </c>
      <c r="B1157" s="9" t="str">
        <v>明治測量設計（株） 笠間営業所</v>
      </c>
      <c r="C1157" s="9" t="s">
        <v>191</v>
      </c>
      <c r="D1157" s="9" t="str">
        <v>3190202 茨城県笠間市下郷４４６４－５</v>
      </c>
    </row>
    <row r="1158" spans="1:4" s="1" customFormat="1">
      <c r="A1158" s="5">
        <v>243003</v>
      </c>
      <c r="B1158" s="9" t="str">
        <v>（株）めいわ</v>
      </c>
      <c r="C1158" s="9" t="s">
        <v>101</v>
      </c>
      <c r="D1158" s="9" t="str">
        <v>3003527 茨城県八千代町大字東原４６</v>
      </c>
    </row>
    <row r="1159" spans="1:4" s="1" customFormat="1">
      <c r="A1159" s="5">
        <v>243003</v>
      </c>
      <c r="B1159" s="9" t="str">
        <v>（株）めいわ</v>
      </c>
      <c r="C1159" s="9" t="s">
        <v>20</v>
      </c>
      <c r="D1159" s="9" t="str">
        <v>3003527 茨城県八千代町大字東原４６</v>
      </c>
    </row>
    <row r="1160" spans="1:4" s="1" customFormat="1">
      <c r="A1160" s="5">
        <v>243003</v>
      </c>
      <c r="B1160" s="9" t="str">
        <v>（株）めいわ</v>
      </c>
      <c r="C1160" s="9" t="s">
        <v>161</v>
      </c>
      <c r="D1160" s="9" t="str">
        <v>3003527 茨城県八千代町大字東原４６</v>
      </c>
    </row>
    <row r="1161" spans="1:4" s="1" customFormat="1">
      <c r="A1161" s="5">
        <v>243004</v>
      </c>
      <c r="B1161" s="9" t="str">
        <v>（株）明和技術コンサルタンツ 笠間営業所</v>
      </c>
      <c r="C1161" s="9" t="s">
        <v>101</v>
      </c>
      <c r="D1161" s="9" t="str">
        <v>3091722 茨城県笠間市平町１７１８－７８</v>
      </c>
    </row>
    <row r="1162" spans="1:4" s="1" customFormat="1">
      <c r="A1162" s="5">
        <v>243004</v>
      </c>
      <c r="B1162" s="9" t="str">
        <v>（株）明和技術コンサルタンツ 笠間営業所</v>
      </c>
      <c r="C1162" s="9" t="s">
        <v>23</v>
      </c>
      <c r="D1162" s="9" t="str">
        <v>3091722 茨城県笠間市平町１７１８－７８</v>
      </c>
    </row>
    <row r="1163" spans="1:4" s="1" customFormat="1">
      <c r="A1163" s="5">
        <v>243004</v>
      </c>
      <c r="B1163" s="9" t="str">
        <v>（株）明和技術コンサルタンツ 笠間営業所</v>
      </c>
      <c r="C1163" s="9" t="s">
        <v>20</v>
      </c>
      <c r="D1163" s="9" t="str">
        <v>3091722 茨城県笠間市平町１７１８－７８</v>
      </c>
    </row>
    <row r="1164" spans="1:4" s="1" customFormat="1">
      <c r="A1164" s="5">
        <v>243004</v>
      </c>
      <c r="B1164" s="9" t="str">
        <v>（株）明和技術コンサルタンツ 笠間営業所</v>
      </c>
      <c r="C1164" s="9" t="s">
        <v>21</v>
      </c>
      <c r="D1164" s="9" t="str">
        <v>3091722 茨城県笠間市平町１７１８－７８</v>
      </c>
    </row>
    <row r="1165" spans="1:4" s="1" customFormat="1">
      <c r="A1165" s="5">
        <v>243004</v>
      </c>
      <c r="B1165" s="9" t="str">
        <v>（株）明和技術コンサルタンツ 笠間営業所</v>
      </c>
      <c r="C1165" s="9" t="s">
        <v>161</v>
      </c>
      <c r="D1165" s="9" t="str">
        <v>3091722 茨城県笠間市平町１７１８－７８</v>
      </c>
    </row>
    <row r="1166" spans="1:4" s="1" customFormat="1">
      <c r="A1166" s="5">
        <v>244002</v>
      </c>
      <c r="B1166" s="9" t="str">
        <v>（株）森緑地設計事務所 水戸事務所</v>
      </c>
      <c r="C1166" s="9" t="s">
        <v>20</v>
      </c>
      <c r="D1166" s="9" t="str">
        <v>3100913 茨城県水戸市見川町２５６３－２６７－２－Ｉ</v>
      </c>
    </row>
    <row r="1167" spans="1:4" s="1" customFormat="1">
      <c r="A1167" s="5">
        <v>245001</v>
      </c>
      <c r="B1167" s="9" t="str">
        <v>（株）八州コンサルタント</v>
      </c>
      <c r="C1167" s="9" t="s">
        <v>101</v>
      </c>
      <c r="D1167" s="9" t="str">
        <v>3114142 茨城県水戸市東赤塚４３１９－１</v>
      </c>
    </row>
    <row r="1168" spans="1:4" s="1" customFormat="1">
      <c r="A1168" s="5">
        <v>245001</v>
      </c>
      <c r="B1168" s="9" t="str">
        <v>（株）八州コンサルタント</v>
      </c>
      <c r="C1168" s="9" t="s">
        <v>23</v>
      </c>
      <c r="D1168" s="9" t="str">
        <v>3114142 茨城県水戸市東赤塚４３１９－１</v>
      </c>
    </row>
    <row r="1169" spans="1:4" s="1" customFormat="1">
      <c r="A1169" s="5">
        <v>245001</v>
      </c>
      <c r="B1169" s="9" t="str">
        <v>（株）八州コンサルタント</v>
      </c>
      <c r="C1169" s="9" t="s">
        <v>20</v>
      </c>
      <c r="D1169" s="9" t="str">
        <v>3114142 茨城県水戸市東赤塚４３１９－１</v>
      </c>
    </row>
    <row r="1170" spans="1:4" s="1" customFormat="1">
      <c r="A1170" s="5">
        <v>245001</v>
      </c>
      <c r="B1170" s="9" t="str">
        <v>（株）八州コンサルタント</v>
      </c>
      <c r="C1170" s="9" t="s">
        <v>21</v>
      </c>
      <c r="D1170" s="9" t="str">
        <v>3114142 茨城県水戸市東赤塚４３１９－１</v>
      </c>
    </row>
    <row r="1171" spans="1:4" s="1" customFormat="1">
      <c r="A1171" s="5">
        <v>245002</v>
      </c>
      <c r="B1171" s="9" t="str">
        <v>（株）安井建築設計事務所 東京事務所</v>
      </c>
      <c r="C1171" s="9" t="s">
        <v>23</v>
      </c>
      <c r="D1171" s="9" t="str">
        <v>1010053 東京都千代田区神田美土代町１</v>
      </c>
    </row>
    <row r="1172" spans="1:4" s="1" customFormat="1">
      <c r="A1172" s="5">
        <v>245002</v>
      </c>
      <c r="B1172" s="9" t="str">
        <v>（株）安井建築設計事務所 東京事務所</v>
      </c>
      <c r="C1172" s="9" t="s">
        <v>20</v>
      </c>
      <c r="D1172" s="9" t="str">
        <v>1010053 東京都千代田区神田美土代町１</v>
      </c>
    </row>
    <row r="1173" spans="1:4" s="1" customFormat="1">
      <c r="A1173" s="5">
        <v>245003</v>
      </c>
      <c r="B1173" s="9" t="str">
        <v>八千代エンジニヤリング（株） 茨城事務所</v>
      </c>
      <c r="C1173" s="9" t="s">
        <v>101</v>
      </c>
      <c r="D1173" s="9" t="str">
        <v>3100803 茨城県水戸市城南１－１－６</v>
      </c>
    </row>
    <row r="1174" spans="1:4" s="1" customFormat="1">
      <c r="A1174" s="5">
        <v>245003</v>
      </c>
      <c r="B1174" s="9" t="str">
        <v>八千代エンジニヤリング（株） 茨城事務所</v>
      </c>
      <c r="C1174" s="9" t="s">
        <v>23</v>
      </c>
      <c r="D1174" s="9" t="str">
        <v>3100803 茨城県水戸市城南１－１－６</v>
      </c>
    </row>
    <row r="1175" spans="1:4" s="1" customFormat="1">
      <c r="A1175" s="5">
        <v>245003</v>
      </c>
      <c r="B1175" s="9" t="str">
        <v>八千代エンジニヤリング（株） 茨城事務所</v>
      </c>
      <c r="C1175" s="9" t="s">
        <v>20</v>
      </c>
      <c r="D1175" s="9" t="str">
        <v>3100803 茨城県水戸市城南１－１－６</v>
      </c>
    </row>
    <row r="1176" spans="1:4" s="1" customFormat="1">
      <c r="A1176" s="5">
        <v>245003</v>
      </c>
      <c r="B1176" s="9" t="str">
        <v>八千代エンジニヤリング（株） 茨城事務所</v>
      </c>
      <c r="C1176" s="9" t="s">
        <v>21</v>
      </c>
      <c r="D1176" s="9" t="str">
        <v>3100803 茨城県水戸市城南１－１－６</v>
      </c>
    </row>
    <row r="1177" spans="1:4" s="1" customFormat="1">
      <c r="A1177" s="5">
        <v>245003</v>
      </c>
      <c r="B1177" s="9" t="str">
        <v>八千代エンジニヤリング（株） 茨城事務所</v>
      </c>
      <c r="C1177" s="9" t="s">
        <v>121</v>
      </c>
      <c r="D1177" s="9" t="str">
        <v>3100803 茨城県水戸市城南１－１－６</v>
      </c>
    </row>
    <row r="1178" spans="1:4" s="1" customFormat="1">
      <c r="A1178" s="5">
        <v>245004</v>
      </c>
      <c r="B1178" s="9" t="str">
        <v>（株）山下設計</v>
      </c>
      <c r="C1178" s="9" t="s">
        <v>23</v>
      </c>
      <c r="D1178" s="9" t="str">
        <v>1038542 東京都中央区日本橋小網町６ー１</v>
      </c>
    </row>
    <row r="1179" spans="1:4" s="1" customFormat="1">
      <c r="A1179" s="5">
        <v>245004</v>
      </c>
      <c r="B1179" s="9" t="str">
        <v>（株）山下設計</v>
      </c>
      <c r="C1179" s="9" t="s">
        <v>20</v>
      </c>
      <c r="D1179" s="9" t="str">
        <v>1038542 東京都中央区日本橋小網町６ー１</v>
      </c>
    </row>
    <row r="1180" spans="1:4" s="1" customFormat="1">
      <c r="A1180" s="5">
        <v>245008</v>
      </c>
      <c r="B1180" s="9" t="str">
        <v>やまと技研（株） 笠間営業所</v>
      </c>
      <c r="C1180" s="9" t="s">
        <v>101</v>
      </c>
      <c r="D1180" s="9" t="str">
        <v>3091631 茨城県笠間市箱田２２２０－１</v>
      </c>
    </row>
    <row r="1181" spans="1:4" s="1" customFormat="1">
      <c r="A1181" s="5">
        <v>245008</v>
      </c>
      <c r="B1181" s="9" t="str">
        <v>やまと技研（株） 笠間営業所</v>
      </c>
      <c r="C1181" s="9" t="s">
        <v>20</v>
      </c>
      <c r="D1181" s="9" t="str">
        <v>3091631 茨城県笠間市箱田２２２０－１</v>
      </c>
    </row>
    <row r="1182" spans="1:4" s="1" customFormat="1">
      <c r="A1182" s="5">
        <v>245008</v>
      </c>
      <c r="B1182" s="9" t="str">
        <v>やまと技研（株） 笠間営業所</v>
      </c>
      <c r="C1182" s="9" t="s">
        <v>21</v>
      </c>
      <c r="D1182" s="9" t="str">
        <v>3091631 茨城県笠間市箱田２２２０－１</v>
      </c>
    </row>
    <row r="1183" spans="1:4" s="1" customFormat="1">
      <c r="A1183" s="5">
        <v>245008</v>
      </c>
      <c r="B1183" s="9" t="str">
        <v>やまと技研（株） 笠間営業所</v>
      </c>
      <c r="C1183" s="9" t="s">
        <v>161</v>
      </c>
      <c r="D1183" s="9" t="str">
        <v>3091631 茨城県笠間市箱田２２２０－１</v>
      </c>
    </row>
    <row r="1184" spans="1:4" s="1" customFormat="1">
      <c r="A1184" s="5">
        <v>245009</v>
      </c>
      <c r="B1184" s="9" t="str">
        <v>（株）ヤマト建築設計事務所</v>
      </c>
      <c r="C1184" s="9" t="s">
        <v>23</v>
      </c>
      <c r="D1184" s="9" t="str">
        <v>3100851 茨城県水戸市千波町１３７０－４</v>
      </c>
    </row>
    <row r="1185" spans="1:4" s="1" customFormat="1">
      <c r="A1185" s="5">
        <v>245010</v>
      </c>
      <c r="B1185" s="9" t="str">
        <v>（株）ヤマニ</v>
      </c>
      <c r="C1185" s="9" t="s">
        <v>101</v>
      </c>
      <c r="D1185" s="9" t="str">
        <v>3113832 茨城県行方市麻生３５５</v>
      </c>
    </row>
    <row r="1186" spans="1:4" s="1" customFormat="1">
      <c r="A1186" s="5">
        <v>245010</v>
      </c>
      <c r="B1186" s="9" t="str">
        <v>（株）ヤマニ</v>
      </c>
      <c r="C1186" s="9" t="s">
        <v>20</v>
      </c>
      <c r="D1186" s="9" t="str">
        <v>3113832 茨城県行方市麻生３５５</v>
      </c>
    </row>
    <row r="1187" spans="1:4" s="1" customFormat="1">
      <c r="A1187" s="5">
        <v>245010</v>
      </c>
      <c r="B1187" s="9" t="str">
        <v>（株）ヤマニ</v>
      </c>
      <c r="C1187" s="9" t="s">
        <v>21</v>
      </c>
      <c r="D1187" s="9" t="str">
        <v>3113832 茨城県行方市麻生３５５</v>
      </c>
    </row>
    <row r="1188" spans="1:4" s="1" customFormat="1">
      <c r="A1188" s="5">
        <v>245010</v>
      </c>
      <c r="B1188" s="9" t="str">
        <v>（株）ヤマニ</v>
      </c>
      <c r="C1188" s="9" t="s">
        <v>161</v>
      </c>
      <c r="D1188" s="9" t="str">
        <v>3113832 茨城県行方市麻生３５５</v>
      </c>
    </row>
    <row r="1189" spans="1:4" s="1" customFormat="1">
      <c r="A1189" s="5">
        <v>245010</v>
      </c>
      <c r="B1189" s="9" t="str">
        <v>（株）ヤマニ</v>
      </c>
      <c r="C1189" s="9" t="s">
        <v>121</v>
      </c>
      <c r="D1189" s="9" t="str">
        <v>3113832 茨城県行方市麻生３５５</v>
      </c>
    </row>
    <row r="1190" spans="1:4" s="1" customFormat="1">
      <c r="A1190" s="5">
        <v>247001</v>
      </c>
      <c r="B1190" s="9" t="str">
        <v>（株）ＵＲリンケージ 茨城営業所</v>
      </c>
      <c r="C1190" s="9" t="s">
        <v>101</v>
      </c>
      <c r="D1190" s="9" t="str">
        <v>3002658 茨城県つくば市諏訪Ｃ１９街区１</v>
      </c>
    </row>
    <row r="1191" spans="1:4" s="1" customFormat="1">
      <c r="A1191" s="5">
        <v>247001</v>
      </c>
      <c r="B1191" s="9" t="str">
        <v>（株）ＵＲリンケージ 茨城営業所</v>
      </c>
      <c r="C1191" s="9" t="s">
        <v>23</v>
      </c>
      <c r="D1191" s="9" t="str">
        <v>3002658 茨城県つくば市諏訪Ｃ１９街区１</v>
      </c>
    </row>
    <row r="1192" spans="1:4" s="1" customFormat="1">
      <c r="A1192" s="5">
        <v>247001</v>
      </c>
      <c r="B1192" s="9" t="str">
        <v>（株）ＵＲリンケージ 茨城営業所</v>
      </c>
      <c r="C1192" s="9" t="s">
        <v>20</v>
      </c>
      <c r="D1192" s="9" t="str">
        <v>3002658 茨城県つくば市諏訪Ｃ１９街区１</v>
      </c>
    </row>
    <row r="1193" spans="1:4" s="1" customFormat="1">
      <c r="A1193" s="5">
        <v>247001</v>
      </c>
      <c r="B1193" s="9" t="str">
        <v>（株）ＵＲリンケージ 茨城営業所</v>
      </c>
      <c r="C1193" s="9" t="s">
        <v>161</v>
      </c>
      <c r="D1193" s="9" t="str">
        <v>3002658 茨城県つくば市諏訪Ｃ１９街区１</v>
      </c>
    </row>
    <row r="1194" spans="1:4" s="1" customFormat="1">
      <c r="A1194" s="5">
        <v>247002</v>
      </c>
      <c r="B1194" s="9" t="str">
        <v>（株）豊建築事務所</v>
      </c>
      <c r="C1194" s="9" t="s">
        <v>23</v>
      </c>
      <c r="D1194" s="9" t="str">
        <v>1070062 東京都港区南青山１－１５－１４</v>
      </c>
    </row>
    <row r="1195" spans="1:4" s="1" customFormat="1">
      <c r="A1195" s="5">
        <v>249001</v>
      </c>
      <c r="B1195" s="9" t="str">
        <v>（株）横河建築設計事務所</v>
      </c>
      <c r="C1195" s="9" t="s">
        <v>23</v>
      </c>
      <c r="D1195" s="9" t="str">
        <v>1410021 東京都品川区上大崎２－２５－２</v>
      </c>
    </row>
    <row r="1196" spans="1:4" s="1" customFormat="1">
      <c r="A1196" s="5">
        <v>249002</v>
      </c>
      <c r="B1196" s="9" t="str">
        <v>（株）横須賀満夫建築設計事務所</v>
      </c>
      <c r="C1196" s="9" t="s">
        <v>23</v>
      </c>
      <c r="D1196" s="9" t="str">
        <v>3100021 茨城県水戸市南町２－１－１８　アーキビル</v>
      </c>
    </row>
    <row r="1197" spans="1:4" s="1" customFormat="1">
      <c r="A1197" s="5">
        <v>249004</v>
      </c>
      <c r="B1197" s="9" t="str">
        <v>（株）吉沢水道コンサルタント 水戸事務所</v>
      </c>
      <c r="C1197" s="9" t="s">
        <v>101</v>
      </c>
      <c r="D1197" s="9" t="str">
        <v>3100851 茨城県水戸市千波町１４２０－５</v>
      </c>
    </row>
    <row r="1198" spans="1:4" s="1" customFormat="1">
      <c r="A1198" s="5">
        <v>249004</v>
      </c>
      <c r="B1198" s="9" t="str">
        <v>（株）吉沢水道コンサルタント 水戸事務所</v>
      </c>
      <c r="C1198" s="9" t="s">
        <v>23</v>
      </c>
      <c r="D1198" s="9" t="str">
        <v>3100851 茨城県水戸市千波町１４２０－５</v>
      </c>
    </row>
    <row r="1199" spans="1:4" s="1" customFormat="1">
      <c r="A1199" s="5">
        <v>249004</v>
      </c>
      <c r="B1199" s="9" t="str">
        <v>（株）吉沢水道コンサルタント 水戸事務所</v>
      </c>
      <c r="C1199" s="9" t="s">
        <v>20</v>
      </c>
      <c r="D1199" s="9" t="str">
        <v>3100851 茨城県水戸市千波町１４２０－５</v>
      </c>
    </row>
    <row r="1200" spans="1:4" s="1" customFormat="1">
      <c r="A1200" s="5">
        <v>249004</v>
      </c>
      <c r="B1200" s="9" t="str">
        <v>（株）吉沢水道コンサルタント 水戸事務所</v>
      </c>
      <c r="C1200" s="9" t="s">
        <v>21</v>
      </c>
      <c r="D1200" s="9" t="str">
        <v>3100851 茨城県水戸市千波町１４２０－５</v>
      </c>
    </row>
    <row r="1201" spans="1:4" s="1" customFormat="1">
      <c r="A1201" s="5">
        <v>249005</v>
      </c>
      <c r="B1201" s="9" t="str">
        <v>（有）吉田建築計画事務所</v>
      </c>
      <c r="C1201" s="9" t="s">
        <v>23</v>
      </c>
      <c r="D1201" s="9" t="str">
        <v>3150001 茨城県石岡市石岡１－１－８</v>
      </c>
    </row>
    <row r="1202" spans="1:4" s="1" customFormat="1">
      <c r="A1202" s="5">
        <v>249006</v>
      </c>
      <c r="B1202" s="9" t="str">
        <v>（株）四方建築設計事務所</v>
      </c>
      <c r="C1202" s="9" t="s">
        <v>23</v>
      </c>
      <c r="D1202" s="9" t="str">
        <v>3100011 茨城県水戸市三の丸１－４－１２</v>
      </c>
    </row>
    <row r="1203" spans="1:4" s="1" customFormat="1">
      <c r="A1203" s="5">
        <v>250002</v>
      </c>
      <c r="B1203" s="9" t="str">
        <v>ランドブレイン（株）</v>
      </c>
      <c r="C1203" s="9" t="s">
        <v>101</v>
      </c>
      <c r="D1203" s="9" t="str">
        <v>1020093 東京都千代田区平河町１－２－１０</v>
      </c>
    </row>
    <row r="1204" spans="1:4" s="1" customFormat="1">
      <c r="A1204" s="5">
        <v>250002</v>
      </c>
      <c r="B1204" s="9" t="str">
        <v>ランドブレイン（株）</v>
      </c>
      <c r="C1204" s="9" t="s">
        <v>23</v>
      </c>
      <c r="D1204" s="9" t="str">
        <v>1020093 東京都千代田区平河町１－２－１０</v>
      </c>
    </row>
    <row r="1205" spans="1:4" s="1" customFormat="1">
      <c r="A1205" s="5">
        <v>250002</v>
      </c>
      <c r="B1205" s="9" t="str">
        <v>ランドブレイン（株）</v>
      </c>
      <c r="C1205" s="9" t="s">
        <v>20</v>
      </c>
      <c r="D1205" s="9" t="str">
        <v>1020093 東京都千代田区平河町１－２－１０</v>
      </c>
    </row>
    <row r="1206" spans="1:4" s="1" customFormat="1">
      <c r="A1206" s="5">
        <v>251001</v>
      </c>
      <c r="B1206" s="9" t="str">
        <v>（株）緑景 東京事務所</v>
      </c>
      <c r="C1206" s="9" t="s">
        <v>101</v>
      </c>
      <c r="D1206" s="9" t="str">
        <v>1100015 東京都台東区東上野２－９－１</v>
      </c>
    </row>
    <row r="1207" spans="1:4" s="1" customFormat="1">
      <c r="A1207" s="5">
        <v>251001</v>
      </c>
      <c r="B1207" s="9" t="str">
        <v>（株）緑景 東京事務所</v>
      </c>
      <c r="C1207" s="9" t="s">
        <v>23</v>
      </c>
      <c r="D1207" s="9" t="str">
        <v>1100015 東京都台東区東上野２－９－１</v>
      </c>
    </row>
    <row r="1208" spans="1:4" s="1" customFormat="1">
      <c r="A1208" s="5">
        <v>251001</v>
      </c>
      <c r="B1208" s="9" t="str">
        <v>（株）緑景 東京事務所</v>
      </c>
      <c r="C1208" s="9" t="s">
        <v>20</v>
      </c>
      <c r="D1208" s="9" t="str">
        <v>1100015 東京都台東区東上野２－９－１</v>
      </c>
    </row>
    <row r="1209" spans="1:4" s="1" customFormat="1">
      <c r="A1209" s="5">
        <v>251003</v>
      </c>
      <c r="B1209" s="9" t="str">
        <v>（株）ＬＰ 笠間営業所</v>
      </c>
      <c r="C1209" s="9" t="s">
        <v>101</v>
      </c>
      <c r="D1209" s="9" t="str">
        <v>3091701 茨城県笠間市小原１２９６</v>
      </c>
    </row>
    <row r="1210" spans="1:4" s="1" customFormat="1">
      <c r="A1210" s="5">
        <v>251003</v>
      </c>
      <c r="B1210" s="9" t="str">
        <v>（株）ＬＰ 笠間営業所</v>
      </c>
      <c r="C1210" s="9" t="s">
        <v>20</v>
      </c>
      <c r="D1210" s="9" t="str">
        <v>3091701 茨城県笠間市小原１２９６</v>
      </c>
    </row>
    <row r="1211" spans="1:4" s="1" customFormat="1">
      <c r="A1211" s="5">
        <v>251003</v>
      </c>
      <c r="B1211" s="9" t="str">
        <v>（株）ＬＰ 笠間営業所</v>
      </c>
      <c r="C1211" s="9" t="s">
        <v>21</v>
      </c>
      <c r="D1211" s="9" t="str">
        <v>3091701 茨城県笠間市小原１２９６</v>
      </c>
    </row>
    <row r="1212" spans="1:4" s="1" customFormat="1">
      <c r="A1212" s="5">
        <v>251003</v>
      </c>
      <c r="B1212" s="9" t="str">
        <v>（株）ＬＰ 笠間営業所</v>
      </c>
      <c r="C1212" s="9" t="s">
        <v>161</v>
      </c>
      <c r="D1212" s="9" t="str">
        <v>3091701 茨城県笠間市小原１２９６</v>
      </c>
    </row>
    <row r="1213" spans="1:4" s="1" customFormat="1">
      <c r="A1213" s="5">
        <v>252001</v>
      </c>
      <c r="B1213" s="9" t="str">
        <v>（株）類設計室 東京設計室</v>
      </c>
      <c r="C1213" s="9" t="s">
        <v>23</v>
      </c>
      <c r="D1213" s="9" t="str">
        <v>1440052 東京都大田区蒲田５－３８－３　蒲田朝日ビルディング</v>
      </c>
    </row>
    <row r="1214" spans="1:4" s="1" customFormat="1">
      <c r="A1214" s="5">
        <v>252001</v>
      </c>
      <c r="B1214" s="9" t="str">
        <v>（株）類設計室 東京設計室</v>
      </c>
      <c r="C1214" s="9" t="s">
        <v>20</v>
      </c>
      <c r="D1214" s="9" t="str">
        <v>1440052 東京都大田区蒲田５－３８－３　蒲田朝日ビルディング</v>
      </c>
    </row>
    <row r="1215" spans="1:4" s="1" customFormat="1">
      <c r="A1215" s="5">
        <v>252001</v>
      </c>
      <c r="B1215" s="9" t="str">
        <v>（株）類設計室 東京設計室</v>
      </c>
      <c r="C1215" s="9" t="s">
        <v>21</v>
      </c>
      <c r="D1215" s="9" t="str">
        <v>1440052 東京都大田区蒲田５－３８－３　蒲田朝日ビルディング</v>
      </c>
    </row>
    <row r="1216" spans="1:4" s="1" customFormat="1">
      <c r="A1216" s="5">
        <v>253001</v>
      </c>
      <c r="B1216" s="9" t="str">
        <v>（株）レック 茨城支店</v>
      </c>
      <c r="C1216" s="9" t="s">
        <v>161</v>
      </c>
      <c r="D1216" s="9" t="str">
        <v>3002337 茨城県つくばみらい市谷井田１２５６－５</v>
      </c>
    </row>
    <row r="1217" spans="1:4" s="1" customFormat="1">
      <c r="A1217" s="5">
        <v>254001</v>
      </c>
      <c r="B1217" s="9" t="str">
        <v>（株）ロマネ鑑定</v>
      </c>
      <c r="C1217" s="9" t="s">
        <v>196</v>
      </c>
      <c r="D1217" s="9" t="str">
        <v>3030044 茨城県常総市菅生町１５１－２</v>
      </c>
    </row>
    <row r="1218" spans="1:4" s="1" customFormat="1">
      <c r="A1218" s="5">
        <v>255001</v>
      </c>
      <c r="B1218" s="9" t="str">
        <v>若鈴コンサルタンツ（株） 東京支店</v>
      </c>
      <c r="C1218" s="9" t="s">
        <v>101</v>
      </c>
      <c r="D1218" s="9" t="str">
        <v>1700013 東京都豊島区東池袋３－９－７</v>
      </c>
    </row>
    <row r="1219" spans="1:4" s="1" customFormat="1">
      <c r="A1219" s="5">
        <v>255001</v>
      </c>
      <c r="B1219" s="9" t="str">
        <v>若鈴コンサルタンツ（株） 東京支店</v>
      </c>
      <c r="C1219" s="9" t="s">
        <v>23</v>
      </c>
      <c r="D1219" s="9" t="str">
        <v>1700013 東京都豊島区東池袋３－９－７</v>
      </c>
    </row>
    <row r="1220" spans="1:4" s="1" customFormat="1">
      <c r="A1220" s="5">
        <v>255001</v>
      </c>
      <c r="B1220" s="9" t="str">
        <v>若鈴コンサルタンツ（株） 東京支店</v>
      </c>
      <c r="C1220" s="9" t="s">
        <v>20</v>
      </c>
      <c r="D1220" s="9" t="str">
        <v>1700013 東京都豊島区東池袋３－９－７</v>
      </c>
    </row>
    <row r="1221" spans="1:4" s="1" customFormat="1">
      <c r="A1221" s="5">
        <v>255001</v>
      </c>
      <c r="B1221" s="9" t="str">
        <v>若鈴コンサルタンツ（株） 東京支店</v>
      </c>
      <c r="C1221" s="9" t="s">
        <v>21</v>
      </c>
      <c r="D1221" s="9" t="str">
        <v>1700013 東京都豊島区東池袋３－９－７</v>
      </c>
    </row>
    <row r="1222" spans="1:4" s="1" customFormat="1">
      <c r="A1222" s="5">
        <v>255001</v>
      </c>
      <c r="B1222" s="9" t="str">
        <v>若鈴コンサルタンツ（株） 東京支店</v>
      </c>
      <c r="C1222" s="9" t="s">
        <v>161</v>
      </c>
      <c r="D1222" s="9" t="str">
        <v>1700013 東京都豊島区東池袋３－９－７</v>
      </c>
    </row>
    <row r="1223" spans="1:4" s="1" customFormat="1">
      <c r="A1223" s="5">
        <v>255002</v>
      </c>
      <c r="B1223" s="9" t="str">
        <v>（株）若柳建築事務所</v>
      </c>
      <c r="C1223" s="9" t="s">
        <v>23</v>
      </c>
      <c r="D1223" s="9" t="str">
        <v>3050868 茨城県つくば市台町１－８－１</v>
      </c>
    </row>
    <row r="1224" spans="1:4" s="1" customFormat="1">
      <c r="A1224" s="5">
        <v>255003</v>
      </c>
      <c r="B1224" s="9" t="str">
        <v>和合エンジニアリング（株）</v>
      </c>
      <c r="C1224" s="9" t="s">
        <v>101</v>
      </c>
      <c r="D1224" s="9" t="str">
        <v>2600045 千葉県千葉市中央区弁天１－５－１</v>
      </c>
    </row>
    <row r="1225" spans="1:4" s="1" customFormat="1">
      <c r="A1225" s="5">
        <v>255003</v>
      </c>
      <c r="B1225" s="9" t="str">
        <v>和合エンジニアリング（株）</v>
      </c>
      <c r="C1225" s="9" t="s">
        <v>20</v>
      </c>
      <c r="D1225" s="9" t="str">
        <v>2600045 千葉県千葉市中央区弁天１－５－１</v>
      </c>
    </row>
    <row r="1226" spans="1:4" s="1" customFormat="1">
      <c r="A1226" s="5">
        <v>255003</v>
      </c>
      <c r="B1226" s="9" t="str">
        <v>和合エンジニアリング（株）</v>
      </c>
      <c r="C1226" s="9" t="s">
        <v>21</v>
      </c>
      <c r="D1226" s="9" t="str">
        <v>2600045 千葉県千葉市中央区弁天１－５－１</v>
      </c>
    </row>
    <row r="1227" spans="1:4" s="1" customFormat="1">
      <c r="A1227" s="5">
        <v>255004</v>
      </c>
      <c r="B1227" s="9" t="str">
        <v>（株）和田建築設計事務所</v>
      </c>
      <c r="C1227" s="9" t="s">
        <v>23</v>
      </c>
      <c r="D1227" s="9" t="str">
        <v>3114151 茨城県水戸市姫子１－２６７－２</v>
      </c>
    </row>
    <row r="1228" spans="1:4" s="1" customFormat="1">
      <c r="A1228" s="5">
        <v>260001</v>
      </c>
      <c r="B1228" s="9" t="str">
        <v>（株）アースリサーチ 茨城営業所</v>
      </c>
      <c r="C1228" s="9" t="s">
        <v>21</v>
      </c>
      <c r="D1228" s="9" t="str">
        <v>3100852 茨城県水戸市笠原町１５５１－２</v>
      </c>
    </row>
    <row r="1229" spans="1:4" s="1" customFormat="1">
      <c r="A1229" s="5">
        <v>260002</v>
      </c>
      <c r="B1229" s="9" t="str">
        <v>（株）アサヒコンサルタンツ</v>
      </c>
      <c r="C1229" s="9" t="s">
        <v>101</v>
      </c>
      <c r="D1229" s="9" t="str">
        <v>3002637 茨城県つくば市酒丸４７８－３８</v>
      </c>
    </row>
    <row r="1230" spans="1:4" s="1" customFormat="1">
      <c r="A1230" s="5">
        <v>260002</v>
      </c>
      <c r="B1230" s="9" t="str">
        <v>（株）アサヒコンサルタンツ</v>
      </c>
      <c r="C1230" s="9" t="s">
        <v>20</v>
      </c>
      <c r="D1230" s="9" t="str">
        <v>3002637 茨城県つくば市酒丸４７８－３８</v>
      </c>
    </row>
    <row r="1231" spans="1:4" s="1" customFormat="1">
      <c r="A1231" s="5">
        <v>260002</v>
      </c>
      <c r="B1231" s="9" t="str">
        <v>（株）アサヒコンサルタンツ</v>
      </c>
      <c r="C1231" s="9" t="s">
        <v>21</v>
      </c>
      <c r="D1231" s="9" t="str">
        <v>3002637 茨城県つくば市酒丸４７８－３８</v>
      </c>
    </row>
    <row r="1232" spans="1:4" s="1" customFormat="1">
      <c r="A1232" s="5">
        <v>260002</v>
      </c>
      <c r="B1232" s="9" t="str">
        <v>（株）アサヒコンサルタンツ</v>
      </c>
      <c r="C1232" s="9" t="s">
        <v>161</v>
      </c>
      <c r="D1232" s="9" t="str">
        <v>3002637 茨城県つくば市酒丸４７８－３８</v>
      </c>
    </row>
    <row r="1233" spans="1:4" s="1" customFormat="1">
      <c r="A1233" s="5">
        <v>260003</v>
      </c>
      <c r="B1233" s="9" t="str">
        <v>（株）アトリエ・Ｋ</v>
      </c>
      <c r="C1233" s="9" t="s">
        <v>23</v>
      </c>
      <c r="D1233" s="9" t="str">
        <v>1020074 東京都千代田区九段南３－６－１</v>
      </c>
    </row>
    <row r="1234" spans="1:4" s="1" customFormat="1">
      <c r="A1234" s="5">
        <v>260005</v>
      </c>
      <c r="B1234" s="9" t="str">
        <v>（株）環境公害分析センター つくば支店</v>
      </c>
      <c r="C1234" s="9" t="s">
        <v>121</v>
      </c>
      <c r="D1234" s="9" t="str">
        <v>3050853 茨城県つくば市榎戸８０７－１３１</v>
      </c>
    </row>
    <row r="1235" spans="1:4" s="1" customFormat="1">
      <c r="A1235" s="5">
        <v>260006</v>
      </c>
      <c r="B1235" s="9" t="str">
        <v>（株）久慈設計 東京支社</v>
      </c>
      <c r="C1235" s="9" t="s">
        <v>23</v>
      </c>
      <c r="D1235" s="9" t="str">
        <v>1010065 東京都千代田区西神田２－５－２　ＴＡＳビル５階</v>
      </c>
    </row>
    <row r="1236" spans="1:4" s="1" customFormat="1">
      <c r="A1236" s="5">
        <v>260007</v>
      </c>
      <c r="B1236" s="9" t="str">
        <v>建築研究所ｄａ－Ｖｉｎｃｉ</v>
      </c>
      <c r="C1236" s="9" t="s">
        <v>23</v>
      </c>
      <c r="D1236" s="9" t="str">
        <v>3091626 茨城県笠間市下市毛７１４</v>
      </c>
    </row>
    <row r="1237" spans="1:4" s="1" customFormat="1">
      <c r="A1237" s="5">
        <v>260010</v>
      </c>
      <c r="B1237" s="9" t="str">
        <v>（株）ＤＳＤ・地盤</v>
      </c>
      <c r="C1237" s="9" t="s">
        <v>21</v>
      </c>
      <c r="D1237" s="9" t="str">
        <v>3000069 茨城県土浦市東並木町３３２２－１</v>
      </c>
    </row>
    <row r="1238" spans="1:4" s="1" customFormat="1">
      <c r="A1238" s="5">
        <v>260011</v>
      </c>
      <c r="B1238" s="9" t="str">
        <v>日本設計（株）</v>
      </c>
      <c r="C1238" s="9" t="s">
        <v>101</v>
      </c>
      <c r="D1238" s="9" t="str">
        <v>2310028 神奈川県横浜市中区翁町１－４－５</v>
      </c>
    </row>
    <row r="1239" spans="1:4" s="1" customFormat="1">
      <c r="A1239" s="5">
        <v>260011</v>
      </c>
      <c r="B1239" s="9" t="str">
        <v>日本設計（株）</v>
      </c>
      <c r="C1239" s="9" t="s">
        <v>20</v>
      </c>
      <c r="D1239" s="9" t="str">
        <v>2310028 神奈川県横浜市中区翁町１－４－５</v>
      </c>
    </row>
    <row r="1240" spans="1:4" s="1" customFormat="1">
      <c r="A1240" s="5">
        <v>260011</v>
      </c>
      <c r="B1240" s="9" t="str">
        <v>日本設計（株）</v>
      </c>
      <c r="C1240" s="9" t="s">
        <v>21</v>
      </c>
      <c r="D1240" s="9" t="str">
        <v>2310028 神奈川県横浜市中区翁町１－４－５</v>
      </c>
    </row>
    <row r="1241" spans="1:4" s="1" customFormat="1">
      <c r="A1241" s="5">
        <v>260015</v>
      </c>
      <c r="B1241" s="9" t="str">
        <v>（株）宮建築設計 東京支店</v>
      </c>
      <c r="C1241" s="9" t="s">
        <v>23</v>
      </c>
      <c r="D1241" s="9" t="str">
        <v>1040032 東京都中央区八丁堀２－２８－１０</v>
      </c>
    </row>
    <row r="1242" spans="1:4" s="1" customFormat="1">
      <c r="A1242" s="5">
        <v>260015</v>
      </c>
      <c r="B1242" s="9" t="str">
        <v>（株）宮建築設計 東京支店</v>
      </c>
      <c r="C1242" s="9" t="s">
        <v>20</v>
      </c>
      <c r="D1242" s="9" t="str">
        <v>1040032 東京都中央区八丁堀２－２８－１０</v>
      </c>
    </row>
    <row r="1243" spans="1:4" s="1" customFormat="1">
      <c r="A1243" s="5">
        <v>260016</v>
      </c>
      <c r="B1243" s="9" t="str">
        <v>（株）レーモンド設計事務所</v>
      </c>
      <c r="C1243" s="9" t="s">
        <v>23</v>
      </c>
      <c r="D1243" s="9" t="str">
        <v>1510053 東京都渋谷区代々木５－５８－１</v>
      </c>
    </row>
    <row r="1244" spans="1:4" s="1" customFormat="1">
      <c r="A1244" s="5">
        <v>260034</v>
      </c>
      <c r="B1244" s="9" t="str">
        <v>（株）乃村工藝社</v>
      </c>
      <c r="C1244" s="9" t="s">
        <v>23</v>
      </c>
      <c r="D1244" s="9" t="str">
        <v>1358622 東京都港区台場２－３－４</v>
      </c>
    </row>
    <row r="1245" spans="1:4" s="1" customFormat="1">
      <c r="A1245" s="5">
        <v>260103</v>
      </c>
      <c r="B1245" s="9" t="str">
        <v>かんてい正希事務所</v>
      </c>
      <c r="C1245" s="9" t="s">
        <v>196</v>
      </c>
      <c r="D1245" s="9" t="str">
        <v>3100903 茨城県水戸市堀町４９－５</v>
      </c>
    </row>
    <row r="1246" spans="1:4" s="1" customFormat="1">
      <c r="A1246" s="5">
        <v>260104</v>
      </c>
      <c r="B1246" s="9" t="str">
        <v>（有）常総企画</v>
      </c>
      <c r="C1246" s="9" t="s">
        <v>23</v>
      </c>
      <c r="D1246" s="9" t="str">
        <v>3002615 茨城県つくば市田倉５１６０－４</v>
      </c>
    </row>
    <row r="1247" spans="1:4" s="1" customFormat="1">
      <c r="A1247" s="5">
        <v>260105</v>
      </c>
      <c r="B1247" s="9" t="str">
        <v>土地家屋調査士高安勝利事務所</v>
      </c>
      <c r="C1247" s="9" t="s">
        <v>191</v>
      </c>
      <c r="D1247" s="9" t="str">
        <v>3100851 茨城県水戸市千波町２０８３－６</v>
      </c>
    </row>
    <row r="1248" spans="1:4" s="1" customFormat="1">
      <c r="A1248" s="5">
        <v>260107</v>
      </c>
      <c r="B1248" s="9" t="str">
        <v>（株）流通研究所</v>
      </c>
      <c r="C1248" s="9" t="s">
        <v>23</v>
      </c>
      <c r="D1248" s="9" t="str">
        <v>2430003 神奈川県厚木市寿町１－４－３－２</v>
      </c>
    </row>
    <row r="1249" spans="1:4" s="1" customFormat="1">
      <c r="A1249" s="5">
        <v>260107</v>
      </c>
      <c r="B1249" s="9" t="str">
        <v>（株）流通研究所</v>
      </c>
      <c r="C1249" s="9" t="s">
        <v>20</v>
      </c>
      <c r="D1249" s="9" t="str">
        <v>2430003 神奈川県厚木市寿町１－４－３－２</v>
      </c>
    </row>
    <row r="1250" spans="1:4" s="1" customFormat="1">
      <c r="A1250" s="5">
        <v>260111</v>
      </c>
      <c r="B1250" s="9" t="str">
        <v>常総鑑定</v>
      </c>
      <c r="C1250" s="9" t="s">
        <v>196</v>
      </c>
      <c r="D1250" s="9" t="str">
        <v>3080052 茨城県筑西市菅谷１７０４　ゴーライズマンション１０１</v>
      </c>
    </row>
    <row r="1251" spans="1:4" s="1" customFormat="1">
      <c r="A1251" s="5">
        <v>260113</v>
      </c>
      <c r="B1251" s="9" t="str">
        <v>ＮｉＸ　ＪＡＰＡＮ（株） 茨城営業所</v>
      </c>
      <c r="C1251" s="9" t="s">
        <v>101</v>
      </c>
      <c r="D1251" s="9" t="str">
        <v>3100803 茨城県水戸市城南１－７－５　第６プリンスビル５階</v>
      </c>
    </row>
    <row r="1252" spans="1:4" s="1" customFormat="1">
      <c r="A1252" s="5">
        <v>260113</v>
      </c>
      <c r="B1252" s="9" t="str">
        <v>ＮｉＸ　ＪＡＰＡＮ（株） 茨城営業所</v>
      </c>
      <c r="C1252" s="9" t="s">
        <v>20</v>
      </c>
      <c r="D1252" s="9" t="str">
        <v>3100803 茨城県水戸市城南１－７－５　第６プリンスビル５階</v>
      </c>
    </row>
    <row r="1253" spans="1:4" s="1" customFormat="1">
      <c r="A1253" s="5">
        <v>260113</v>
      </c>
      <c r="B1253" s="9" t="str">
        <v>ＮｉＸ　ＪＡＰＡＮ（株） 茨城営業所</v>
      </c>
      <c r="C1253" s="9" t="s">
        <v>161</v>
      </c>
      <c r="D1253" s="9" t="str">
        <v>3100803 茨城県水戸市城南１－７－５　第６プリンスビル５階</v>
      </c>
    </row>
    <row r="1254" spans="1:4" s="1" customFormat="1">
      <c r="A1254" s="5">
        <v>260115</v>
      </c>
      <c r="B1254" s="9" t="str">
        <v>（株）アイ・ディー・エー 茨城営業所</v>
      </c>
      <c r="C1254" s="9" t="s">
        <v>101</v>
      </c>
      <c r="D1254" s="9" t="str">
        <v>3020124 茨城県守谷市美園１－１２－１２</v>
      </c>
    </row>
    <row r="1255" spans="1:4" s="1" customFormat="1">
      <c r="A1255" s="5">
        <v>260115</v>
      </c>
      <c r="B1255" s="9" t="str">
        <v>（株）アイ・ディー・エー 茨城営業所</v>
      </c>
      <c r="C1255" s="9" t="s">
        <v>20</v>
      </c>
      <c r="D1255" s="9" t="str">
        <v>3020124 茨城県守谷市美園１－１２－１２</v>
      </c>
    </row>
    <row r="1256" spans="1:4" s="1" customFormat="1">
      <c r="A1256" s="5">
        <v>260115</v>
      </c>
      <c r="B1256" s="9" t="str">
        <v>（株）アイ・ディー・エー 茨城営業所</v>
      </c>
      <c r="C1256" s="9" t="s">
        <v>21</v>
      </c>
      <c r="D1256" s="9" t="str">
        <v>3020124 茨城県守谷市美園１－１２－１２</v>
      </c>
    </row>
    <row r="1257" spans="1:4" s="1" customFormat="1">
      <c r="A1257" s="5">
        <v>260115</v>
      </c>
      <c r="B1257" s="9" t="str">
        <v>（株）アイ・ディー・エー 茨城営業所</v>
      </c>
      <c r="C1257" s="9" t="s">
        <v>161</v>
      </c>
      <c r="D1257" s="9" t="str">
        <v>3020124 茨城県守谷市美園１－１２－１２</v>
      </c>
    </row>
    <row r="1258" spans="1:4" s="1" customFormat="1">
      <c r="A1258" s="5">
        <v>260116</v>
      </c>
      <c r="B1258" s="9" t="str">
        <v>（株）伊東豊雄建築設計事務所</v>
      </c>
      <c r="C1258" s="9" t="s">
        <v>23</v>
      </c>
      <c r="D1258" s="9" t="str">
        <v>1500021 東京都渋谷区恵比寿西２－１１－１２</v>
      </c>
    </row>
    <row r="1259" spans="1:4" s="1" customFormat="1">
      <c r="A1259" s="5">
        <v>260117</v>
      </c>
      <c r="B1259" s="9" t="str">
        <v>（株）シティ・プランニング</v>
      </c>
      <c r="C1259" s="9" t="s">
        <v>20</v>
      </c>
      <c r="D1259" s="9" t="str">
        <v>1350048 東京都江東区門前仲町２－２－８</v>
      </c>
    </row>
    <row r="1260" spans="1:4" s="1" customFormat="1">
      <c r="A1260" s="5">
        <v>260118</v>
      </c>
      <c r="B1260" s="9" t="str">
        <v>（株）ＴＥＣＨＲＥＶＯ</v>
      </c>
      <c r="C1260" s="9" t="s">
        <v>23</v>
      </c>
      <c r="D1260" s="9" t="str">
        <v>3002635 茨城県つくば市東光台５－１３－２１</v>
      </c>
    </row>
    <row r="1261" spans="1:4" s="1" customFormat="1">
      <c r="A1261" s="5">
        <v>260121</v>
      </c>
      <c r="B1261" s="9" t="str">
        <v>（株）トラバース つくば営業所</v>
      </c>
      <c r="C1261" s="9" t="s">
        <v>101</v>
      </c>
      <c r="D1261" s="9" t="str">
        <v>3000845 茨城県土浦市乙戸南３－１０－２３</v>
      </c>
    </row>
    <row r="1262" spans="1:4" s="1" customFormat="1">
      <c r="A1262" s="5">
        <v>260121</v>
      </c>
      <c r="B1262" s="9" t="str">
        <v>（株）トラバース つくば営業所</v>
      </c>
      <c r="C1262" s="9" t="s">
        <v>20</v>
      </c>
      <c r="D1262" s="9" t="str">
        <v>3000845 茨城県土浦市乙戸南３－１０－２３</v>
      </c>
    </row>
    <row r="1263" spans="1:4" s="1" customFormat="1">
      <c r="A1263" s="5">
        <v>260121</v>
      </c>
      <c r="B1263" s="9" t="str">
        <v>（株）トラバース つくば営業所</v>
      </c>
      <c r="C1263" s="9" t="s">
        <v>21</v>
      </c>
      <c r="D1263" s="9" t="str">
        <v>3000845 茨城県土浦市乙戸南３－１０－２３</v>
      </c>
    </row>
    <row r="1264" spans="1:4" s="1" customFormat="1">
      <c r="A1264" s="5">
        <v>260122</v>
      </c>
      <c r="B1264" s="9" t="str">
        <v>（株）Ｋ－ＬＩＮＫ</v>
      </c>
      <c r="C1264" s="9" t="s">
        <v>23</v>
      </c>
      <c r="D1264" s="9" t="str">
        <v>3100021 茨城県水戸市南町３－３－４３　小林ビル３Ｆ－Ａ</v>
      </c>
    </row>
    <row r="1265" spans="1:4" s="1" customFormat="1">
      <c r="A1265" s="5">
        <v>260123</v>
      </c>
      <c r="B1265" s="9" t="str">
        <v>ＶＯＬバイシクルプラスワン（株）</v>
      </c>
      <c r="C1265" s="9" t="s">
        <v>20</v>
      </c>
      <c r="D1265" s="9" t="str">
        <v>1100015 東京都台東区東上野２－２－１品田ビル１０１</v>
      </c>
    </row>
    <row r="1266" spans="1:4" s="1" customFormat="1">
      <c r="A1266" s="5">
        <v>270001</v>
      </c>
      <c r="B1266" s="9" t="str">
        <v>空間情報サービス（株）</v>
      </c>
      <c r="C1266" s="9" t="s">
        <v>101</v>
      </c>
      <c r="D1266" s="9" t="str">
        <v>2600013 千葉県千葉市中央区中央３－１０－６</v>
      </c>
    </row>
    <row r="1267" spans="1:4" s="1" customFormat="1">
      <c r="A1267" s="5">
        <v>270001</v>
      </c>
      <c r="B1267" s="9" t="str">
        <v>空間情報サービス（株）</v>
      </c>
      <c r="C1267" s="9" t="s">
        <v>20</v>
      </c>
      <c r="D1267" s="9" t="str">
        <v>2600013 千葉県千葉市中央区中央３－１０－６</v>
      </c>
    </row>
    <row r="1268" spans="1:4" s="1" customFormat="1">
      <c r="A1268" s="5">
        <v>270001</v>
      </c>
      <c r="B1268" s="9" t="str">
        <v>空間情報サービス（株）</v>
      </c>
      <c r="C1268" s="9" t="s">
        <v>161</v>
      </c>
      <c r="D1268" s="9" t="str">
        <v>2600013 千葉県千葉市中央区中央３－１０－６</v>
      </c>
    </row>
    <row r="1269" spans="1:4" s="1" customFormat="1">
      <c r="A1269" s="5">
        <v>270004</v>
      </c>
      <c r="B1269" s="9" t="str">
        <v>秋桜構造計画</v>
      </c>
      <c r="C1269" s="9" t="s">
        <v>23</v>
      </c>
      <c r="D1269" s="9" t="str">
        <v>3100803 茨城県水戸市城南３－１６－１０　コトヴェール城南２０４</v>
      </c>
    </row>
    <row r="1270" spans="1:4" s="1" customFormat="1">
      <c r="A1270" s="5">
        <v>270005</v>
      </c>
      <c r="B1270" s="9" t="str">
        <v>中外テクノス（株） 関東環境技術センター</v>
      </c>
      <c r="C1270" s="9" t="s">
        <v>101</v>
      </c>
      <c r="D1270" s="9" t="str">
        <v>2670056 千葉県千葉市緑区大野台２－２－１６</v>
      </c>
    </row>
    <row r="1271" spans="1:4" s="1" customFormat="1">
      <c r="A1271" s="5">
        <v>270005</v>
      </c>
      <c r="B1271" s="9" t="str">
        <v>中外テクノス（株） 関東環境技術センター</v>
      </c>
      <c r="C1271" s="9" t="s">
        <v>23</v>
      </c>
      <c r="D1271" s="9" t="str">
        <v>2670056 千葉県千葉市緑区大野台２－２－１６</v>
      </c>
    </row>
    <row r="1272" spans="1:4" s="1" customFormat="1">
      <c r="A1272" s="5">
        <v>270005</v>
      </c>
      <c r="B1272" s="9" t="str">
        <v>中外テクノス（株） 関東環境技術センター</v>
      </c>
      <c r="C1272" s="9" t="s">
        <v>20</v>
      </c>
      <c r="D1272" s="9" t="str">
        <v>2670056 千葉県千葉市緑区大野台２－２－１６</v>
      </c>
    </row>
    <row r="1273" spans="1:4" s="1" customFormat="1">
      <c r="A1273" s="5">
        <v>270005</v>
      </c>
      <c r="B1273" s="9" t="str">
        <v>中外テクノス（株） 関東環境技術センター</v>
      </c>
      <c r="C1273" s="9" t="s">
        <v>121</v>
      </c>
      <c r="D1273" s="9" t="str">
        <v>2670056 千葉県千葉市緑区大野台２－２－１６</v>
      </c>
    </row>
    <row r="1274" spans="1:4" s="1" customFormat="1">
      <c r="A1274" s="5">
        <v>280002</v>
      </c>
      <c r="B1274" s="9" t="str">
        <v>（株）エスビイデー 茨城営業所</v>
      </c>
      <c r="C1274" s="9" t="s">
        <v>20</v>
      </c>
      <c r="D1274" s="9" t="str">
        <v>3050031 茨城県つくば市吾妻１－５－７　ダイワロイネットつくばビル２Ｆ</v>
      </c>
    </row>
    <row r="1275" spans="1:4" s="1" customFormat="1">
      <c r="A1275" s="5">
        <v>280004</v>
      </c>
      <c r="B1275" s="9" t="str">
        <v>京葉シビルエンジニアリング（株） つくば営業所</v>
      </c>
      <c r="C1275" s="9" t="s">
        <v>20</v>
      </c>
      <c r="D1275" s="9" t="str">
        <v>3002631 茨城県つくば市沼崎５５４－３</v>
      </c>
    </row>
    <row r="1276" spans="1:4" s="1" customFormat="1">
      <c r="A1276" s="5">
        <v>280004</v>
      </c>
      <c r="B1276" s="9" t="str">
        <v>京葉シビルエンジニアリング（株） つくば営業所</v>
      </c>
      <c r="C1276" s="9" t="s">
        <v>21</v>
      </c>
      <c r="D1276" s="9" t="str">
        <v>3002631 茨城県つくば市沼崎５５４－３</v>
      </c>
    </row>
    <row r="1277" spans="1:4" s="1" customFormat="1">
      <c r="A1277" s="5">
        <v>280006</v>
      </c>
      <c r="B1277" s="9" t="str">
        <v>大和リース（株） 水戸支店</v>
      </c>
      <c r="C1277" s="9" t="s">
        <v>23</v>
      </c>
      <c r="D1277" s="9" t="str">
        <v>3100852 茨城県水戸市笠原町１５７１－３</v>
      </c>
    </row>
    <row r="1278" spans="1:4" s="1" customFormat="1">
      <c r="A1278" s="5">
        <v>280008</v>
      </c>
      <c r="B1278" s="9" t="str">
        <v>（株）横島設計</v>
      </c>
      <c r="C1278" s="9" t="s">
        <v>23</v>
      </c>
      <c r="D1278" s="9" t="str">
        <v>3000332 茨城県阿見町中央７－８－７</v>
      </c>
    </row>
    <row r="1279" spans="1:4" s="1" customFormat="1">
      <c r="A1279" s="5">
        <v>280010</v>
      </c>
      <c r="B1279" s="9" t="str">
        <v>（株）エービス技術</v>
      </c>
      <c r="C1279" s="9" t="s">
        <v>101</v>
      </c>
      <c r="D1279" s="9" t="str">
        <v>3112222 茨城県鹿嶋市小山１０３２－４</v>
      </c>
    </row>
    <row r="1280" spans="1:4" s="1" customFormat="1">
      <c r="A1280" s="5">
        <v>280010</v>
      </c>
      <c r="B1280" s="9" t="str">
        <v>（株）エービス技術</v>
      </c>
      <c r="C1280" s="9" t="s">
        <v>20</v>
      </c>
      <c r="D1280" s="9" t="str">
        <v>3112222 茨城県鹿嶋市小山１０３２－４</v>
      </c>
    </row>
    <row r="1281" spans="1:4" s="1" customFormat="1">
      <c r="A1281" s="5">
        <v>280010</v>
      </c>
      <c r="B1281" s="9" t="str">
        <v>（株）エービス技術</v>
      </c>
      <c r="C1281" s="9" t="s">
        <v>21</v>
      </c>
      <c r="D1281" s="9" t="str">
        <v>3112222 茨城県鹿嶋市小山１０３２－４</v>
      </c>
    </row>
    <row r="1282" spans="1:4" s="1" customFormat="1">
      <c r="A1282" s="5">
        <v>280010</v>
      </c>
      <c r="B1282" s="9" t="str">
        <v>（株）エービス技術</v>
      </c>
      <c r="C1282" s="9" t="s">
        <v>161</v>
      </c>
      <c r="D1282" s="9" t="str">
        <v>3112222 茨城県鹿嶋市小山１０３２－４</v>
      </c>
    </row>
    <row r="1283" spans="1:4" s="1" customFormat="1">
      <c r="A1283" s="5">
        <v>280012</v>
      </c>
      <c r="B1283" s="9" t="str">
        <v>（株）アイビーコンサルタント</v>
      </c>
      <c r="C1283" s="9" t="s">
        <v>101</v>
      </c>
      <c r="D1283" s="9" t="str">
        <v>3140141 茨城県神栖市居切１４５５－１３</v>
      </c>
    </row>
    <row r="1284" spans="1:4" s="1" customFormat="1">
      <c r="A1284" s="5">
        <v>280012</v>
      </c>
      <c r="B1284" s="9" t="str">
        <v>（株）アイビーコンサルタント</v>
      </c>
      <c r="C1284" s="9" t="s">
        <v>20</v>
      </c>
      <c r="D1284" s="9" t="str">
        <v>3140141 茨城県神栖市居切１４５５－１３</v>
      </c>
    </row>
    <row r="1285" spans="1:4" s="1" customFormat="1">
      <c r="A1285" s="5">
        <v>280012</v>
      </c>
      <c r="B1285" s="9" t="str">
        <v>（株）アイビーコンサルタント</v>
      </c>
      <c r="C1285" s="9" t="s">
        <v>21</v>
      </c>
      <c r="D1285" s="9" t="str">
        <v>3140141 茨城県神栖市居切１４５５－１３</v>
      </c>
    </row>
    <row r="1286" spans="1:4" s="1" customFormat="1">
      <c r="A1286" s="5">
        <v>280012</v>
      </c>
      <c r="B1286" s="9" t="str">
        <v>（株）アイビーコンサルタント</v>
      </c>
      <c r="C1286" s="9" t="s">
        <v>161</v>
      </c>
      <c r="D1286" s="9" t="str">
        <v>3140141 茨城県神栖市居切１４５５－１３</v>
      </c>
    </row>
    <row r="1287" spans="1:4" s="1" customFormat="1">
      <c r="A1287" s="5">
        <v>280014</v>
      </c>
      <c r="B1287" s="9" t="str">
        <v>明和不動産鑑定</v>
      </c>
      <c r="C1287" s="9" t="s">
        <v>161</v>
      </c>
      <c r="D1287" s="9" t="str">
        <v>3060212 茨城県古河市久能８７８－１</v>
      </c>
    </row>
    <row r="1288" spans="1:4" s="1" customFormat="1">
      <c r="A1288" s="5">
        <v>280014</v>
      </c>
      <c r="B1288" s="9" t="str">
        <v>明和不動産鑑定</v>
      </c>
      <c r="C1288" s="9" t="s">
        <v>196</v>
      </c>
      <c r="D1288" s="9" t="str">
        <v>3060212 茨城県古河市久能８７８－１</v>
      </c>
    </row>
    <row r="1289" spans="1:4" s="1" customFormat="1">
      <c r="A1289" s="5">
        <v>280015</v>
      </c>
      <c r="B1289" s="9" t="str">
        <v>後藤不動産鑑定</v>
      </c>
      <c r="C1289" s="9" t="s">
        <v>196</v>
      </c>
      <c r="D1289" s="9" t="str">
        <v>3191221 茨城県日立市大みか町４－１８－１５</v>
      </c>
    </row>
    <row r="1290" spans="1:4" s="1" customFormat="1">
      <c r="A1290" s="5">
        <v>280018</v>
      </c>
      <c r="B1290" s="9" t="str">
        <v>立川不動産鑑定</v>
      </c>
      <c r="C1290" s="9" t="s">
        <v>196</v>
      </c>
      <c r="D1290" s="9" t="str">
        <v>3100911 茨城県水戸市見和２－１９４－１１</v>
      </c>
    </row>
    <row r="1291" spans="1:4" s="1" customFormat="1">
      <c r="A1291" s="5">
        <v>280019</v>
      </c>
      <c r="B1291" s="9" t="str">
        <v>みやび不動産鑑定</v>
      </c>
      <c r="C1291" s="9" t="s">
        <v>196</v>
      </c>
      <c r="D1291" s="9" t="str">
        <v>3050821 茨城県つくば市春日１－７－４　リアージュつくば春日３０１号</v>
      </c>
    </row>
    <row r="1292" spans="1:4" s="1" customFormat="1">
      <c r="A1292" s="5">
        <v>280020</v>
      </c>
      <c r="B1292" s="9" t="str">
        <v>（株）アオイ補償 笠間支店</v>
      </c>
      <c r="C1292" s="9" t="s">
        <v>161</v>
      </c>
      <c r="D1292" s="9" t="str">
        <v>3091738 茨城県笠間市大田町２０８－１５０</v>
      </c>
    </row>
    <row r="1293" spans="1:4" s="1" customFormat="1">
      <c r="A1293" s="5">
        <v>280027</v>
      </c>
      <c r="B1293" s="9" t="str">
        <v>用地キャリア（株）</v>
      </c>
      <c r="C1293" s="9" t="s">
        <v>161</v>
      </c>
      <c r="D1293" s="9" t="str">
        <v>3000037 茨城県土浦市桜町４－３－１８　土浦ブリックビル３０４</v>
      </c>
    </row>
    <row r="1294" spans="1:4" s="1" customFormat="1">
      <c r="A1294" s="5">
        <v>280037</v>
      </c>
      <c r="B1294" s="9" t="str">
        <v>日本エンジニアリング（株）</v>
      </c>
      <c r="C1294" s="9" t="s">
        <v>101</v>
      </c>
      <c r="D1294" s="9" t="str">
        <v>2200012 神奈川県横浜市西区みなとみらい３－６－３</v>
      </c>
    </row>
    <row r="1295" spans="1:4" s="1" customFormat="1">
      <c r="A1295" s="5">
        <v>280037</v>
      </c>
      <c r="B1295" s="9" t="str">
        <v>日本エンジニアリング（株）</v>
      </c>
      <c r="C1295" s="9" t="s">
        <v>20</v>
      </c>
      <c r="D1295" s="9" t="str">
        <v>2200012 神奈川県横浜市西区みなとみらい３－６－３</v>
      </c>
    </row>
    <row r="1296" spans="1:4" s="1" customFormat="1">
      <c r="A1296" s="5">
        <v>280038</v>
      </c>
      <c r="B1296" s="9" t="str">
        <v>（株）地盤調査事務所</v>
      </c>
      <c r="C1296" s="9" t="s">
        <v>101</v>
      </c>
      <c r="D1296" s="9" t="str">
        <v>1910024 東京都日野市万願寺３－５０－８</v>
      </c>
    </row>
    <row r="1297" spans="1:4" s="1" customFormat="1">
      <c r="A1297" s="5">
        <v>280038</v>
      </c>
      <c r="B1297" s="9" t="str">
        <v>（株）地盤調査事務所</v>
      </c>
      <c r="C1297" s="9" t="s">
        <v>20</v>
      </c>
      <c r="D1297" s="9" t="str">
        <v>1910024 東京都日野市万願寺３－５０－８</v>
      </c>
    </row>
    <row r="1298" spans="1:4" s="1" customFormat="1">
      <c r="A1298" s="5">
        <v>280038</v>
      </c>
      <c r="B1298" s="9" t="str">
        <v>（株）地盤調査事務所</v>
      </c>
      <c r="C1298" s="9" t="s">
        <v>21</v>
      </c>
      <c r="D1298" s="9" t="str">
        <v>1910024 東京都日野市万願寺３－５０－８</v>
      </c>
    </row>
    <row r="1299" spans="1:4" s="1" customFormat="1">
      <c r="A1299" s="5">
        <v>280045</v>
      </c>
      <c r="B1299" s="9" t="str">
        <v>（株）エックス都市研究所</v>
      </c>
      <c r="C1299" s="9" t="s">
        <v>20</v>
      </c>
      <c r="D1299" s="9" t="str">
        <v>1710033 東京都豊島区高田２－１７－２２</v>
      </c>
    </row>
    <row r="1300" spans="1:4" s="1" customFormat="1">
      <c r="A1300" s="5">
        <v>280046</v>
      </c>
      <c r="B1300" s="9" t="str">
        <v>（株）創建 東京本部</v>
      </c>
      <c r="C1300" s="9" t="s">
        <v>20</v>
      </c>
      <c r="D1300" s="9" t="str">
        <v>1050011 東京都港区芝公園１－３－８</v>
      </c>
    </row>
    <row r="1301" spans="1:4" s="1" customFormat="1">
      <c r="A1301" s="5">
        <v>280054</v>
      </c>
      <c r="B1301" s="9" t="str">
        <v>埼玉測量設計（株）</v>
      </c>
      <c r="C1301" s="9" t="s">
        <v>101</v>
      </c>
      <c r="D1301" s="9" t="str">
        <v>3300074 埼玉県さいたま市浦和区北浦和北浦和１－６－１５　１階</v>
      </c>
    </row>
    <row r="1302" spans="1:4" s="1" customFormat="1">
      <c r="A1302" s="5">
        <v>280054</v>
      </c>
      <c r="B1302" s="9" t="str">
        <v>埼玉測量設計（株）</v>
      </c>
      <c r="C1302" s="9" t="s">
        <v>20</v>
      </c>
      <c r="D1302" s="9" t="str">
        <v>3300074 埼玉県さいたま市浦和区北浦和北浦和１－６－１５　１階</v>
      </c>
    </row>
    <row r="1303" spans="1:4" s="1" customFormat="1">
      <c r="A1303" s="5">
        <v>280054</v>
      </c>
      <c r="B1303" s="9" t="str">
        <v>埼玉測量設計（株）</v>
      </c>
      <c r="C1303" s="9" t="s">
        <v>161</v>
      </c>
      <c r="D1303" s="9" t="str">
        <v>3300074 埼玉県さいたま市浦和区北浦和北浦和１－６－１５　１階</v>
      </c>
    </row>
    <row r="1304" spans="1:4" s="1" customFormat="1">
      <c r="A1304" s="5">
        <v>280055</v>
      </c>
      <c r="B1304" s="9" t="str">
        <v>（株）共進補償コンサルタント つくば支店</v>
      </c>
      <c r="C1304" s="9" t="s">
        <v>161</v>
      </c>
      <c r="D1304" s="9" t="str">
        <v>3002337 茨城県つくばみらい市谷井田１８０４－２４</v>
      </c>
    </row>
    <row r="1305" spans="1:4" s="1" customFormat="1">
      <c r="A1305" s="5">
        <v>280057</v>
      </c>
      <c r="B1305" s="9" t="str">
        <v>（一社）日本公園緑地協会</v>
      </c>
      <c r="C1305" s="9" t="s">
        <v>20</v>
      </c>
      <c r="D1305" s="9" t="str">
        <v>1010032 東京都千代田区岩本町３－９－１３　岩本町寿共同ビル</v>
      </c>
    </row>
    <row r="1306" spans="1:4" s="1" customFormat="1">
      <c r="A1306" s="5">
        <v>280073</v>
      </c>
      <c r="B1306" s="9" t="str">
        <v>（株）テレコムＣ＆Ｃ 東京事務所</v>
      </c>
      <c r="C1306" s="9" t="s">
        <v>20</v>
      </c>
      <c r="D1306" s="9" t="str">
        <v>1120002 東京都文京区小石川３－２２－８</v>
      </c>
    </row>
    <row r="1307" spans="1:4" s="1" customFormat="1">
      <c r="A1307" s="5">
        <v>280075</v>
      </c>
      <c r="B1307" s="9" t="str">
        <v>（株）ファインコラボレート研究所</v>
      </c>
      <c r="C1307" s="9" t="s">
        <v>23</v>
      </c>
      <c r="D1307" s="9" t="str">
        <v>1070051 東京都港区元赤坂１－１－１５　ニュートヨビル</v>
      </c>
    </row>
    <row r="1308" spans="1:4" s="1" customFormat="1">
      <c r="A1308" s="5">
        <v>280075</v>
      </c>
      <c r="B1308" s="9" t="str">
        <v>（株）ファインコラボレート研究所</v>
      </c>
      <c r="C1308" s="9" t="s">
        <v>20</v>
      </c>
      <c r="D1308" s="9" t="str">
        <v>1070051 東京都港区元赤坂１－１－１５　ニュートヨビル</v>
      </c>
    </row>
    <row r="1309" spans="1:4" s="1" customFormat="1">
      <c r="A1309" s="5">
        <v>280076</v>
      </c>
      <c r="B1309" s="9" t="str">
        <v>（株）シアターワークショップ</v>
      </c>
      <c r="C1309" s="9" t="s">
        <v>23</v>
      </c>
      <c r="D1309" s="9" t="str">
        <v>1500001 東京都渋谷区神宮前６－２３－３</v>
      </c>
    </row>
    <row r="1310" spans="1:4" s="1" customFormat="1">
      <c r="A1310" s="5">
        <v>280084</v>
      </c>
      <c r="B1310" s="9" t="str">
        <v>（株）ＭＣエバテック 分析事業部　つくば営業所</v>
      </c>
      <c r="C1310" s="9" t="s">
        <v>121</v>
      </c>
      <c r="D1310" s="9" t="str">
        <v>3050856 茨城県つくば市観音台１－２５－１４</v>
      </c>
    </row>
    <row r="1311" spans="1:4" s="1" customFormat="1">
      <c r="A1311" s="5">
        <v>280087</v>
      </c>
      <c r="B1311" s="9" t="str">
        <v>（有）小泉アトリエ</v>
      </c>
      <c r="C1311" s="9" t="s">
        <v>23</v>
      </c>
      <c r="D1311" s="9" t="str">
        <v>2310012 神奈川県横浜市中区相生町３－６３</v>
      </c>
    </row>
    <row r="1312" spans="1:4" s="1" customFormat="1">
      <c r="A1312" s="5">
        <v>280094</v>
      </c>
      <c r="B1312" s="9" t="str">
        <v>明豊ファシリティワークス（株）</v>
      </c>
      <c r="C1312" s="9" t="s">
        <v>23</v>
      </c>
      <c r="D1312" s="9" t="str">
        <v>1020093 東京都千代田区平河町２－７－９</v>
      </c>
    </row>
    <row r="1313" spans="1:4" s="1" customFormat="1">
      <c r="A1313" s="5">
        <v>280095</v>
      </c>
      <c r="B1313" s="9" t="str">
        <v>横浜ウォーター（株）</v>
      </c>
      <c r="C1313" s="9" t="s">
        <v>20</v>
      </c>
      <c r="D1313" s="9" t="str">
        <v>2310012 神奈川県横浜市中区相生町６－１１３</v>
      </c>
    </row>
    <row r="1314" spans="1:4" s="1" customFormat="1">
      <c r="A1314" s="5">
        <v>280100</v>
      </c>
      <c r="B1314" s="9" t="str">
        <v>（株）東鳳電通設計事務所 東京支店</v>
      </c>
      <c r="C1314" s="9" t="s">
        <v>20</v>
      </c>
      <c r="D1314" s="9" t="str">
        <v>1400014 東京都品川区大井１－９－５　大井町ＲＥビル４階</v>
      </c>
    </row>
    <row r="1315" spans="1:4" s="1" customFormat="1">
      <c r="A1315" s="5">
        <v>280101</v>
      </c>
      <c r="B1315" s="9" t="str">
        <v>（株）杉原設計事務所</v>
      </c>
      <c r="C1315" s="9" t="s">
        <v>23</v>
      </c>
      <c r="D1315" s="9" t="str">
        <v>1600022 東京都新宿区新宿１－２０－１３</v>
      </c>
    </row>
    <row r="1316" spans="1:4" s="1" customFormat="1">
      <c r="A1316" s="5">
        <v>280101</v>
      </c>
      <c r="B1316" s="9" t="str">
        <v>（株）杉原設計事務所</v>
      </c>
      <c r="C1316" s="9" t="s">
        <v>20</v>
      </c>
      <c r="D1316" s="9" t="str">
        <v>1600022 東京都新宿区新宿１－２０－１３</v>
      </c>
    </row>
    <row r="1317" spans="1:4" s="1" customFormat="1">
      <c r="A1317" s="5">
        <v>281001</v>
      </c>
      <c r="B1317" s="9" t="str">
        <v>（株）ＥＯＳ建築事務所</v>
      </c>
      <c r="C1317" s="9" t="s">
        <v>23</v>
      </c>
      <c r="D1317" s="9" t="str">
        <v>3100024 茨城県水戸市備前町６－７３　ＮＫビル</v>
      </c>
    </row>
    <row r="1318" spans="1:4" s="1" customFormat="1">
      <c r="A1318" s="5">
        <v>281007</v>
      </c>
      <c r="B1318" s="9" t="str">
        <v>（株）谷澤総合鑑定所 東京本社</v>
      </c>
      <c r="C1318" s="9" t="s">
        <v>161</v>
      </c>
      <c r="D1318" s="9" t="str">
        <v>1070052 東京都港区赤坂１－１１－４４</v>
      </c>
    </row>
    <row r="1319" spans="1:4" s="1" customFormat="1">
      <c r="A1319" s="5">
        <v>281007</v>
      </c>
      <c r="B1319" s="9" t="str">
        <v>（株）谷澤総合鑑定所 東京本社</v>
      </c>
      <c r="C1319" s="9" t="s">
        <v>196</v>
      </c>
      <c r="D1319" s="9" t="str">
        <v>1070052 東京都港区赤坂１－１１－４４</v>
      </c>
    </row>
    <row r="1320" spans="1:4" s="1" customFormat="1">
      <c r="A1320" s="5">
        <v>281009</v>
      </c>
      <c r="B1320" s="9" t="str">
        <v>桜不動産鑑定（株）</v>
      </c>
      <c r="C1320" s="9" t="s">
        <v>161</v>
      </c>
      <c r="D1320" s="9" t="str">
        <v>3000844 茨城県土浦市乙戸７３８－４</v>
      </c>
    </row>
    <row r="1321" spans="1:4" s="1" customFormat="1">
      <c r="A1321" s="5">
        <v>281009</v>
      </c>
      <c r="B1321" s="9" t="str">
        <v>桜不動産鑑定（株）</v>
      </c>
      <c r="C1321" s="9" t="s">
        <v>196</v>
      </c>
      <c r="D1321" s="9" t="str">
        <v>3000844 茨城県土浦市乙戸７３８－４</v>
      </c>
    </row>
    <row r="1322" spans="1:4" s="1" customFormat="1">
      <c r="A1322" s="5">
        <v>282001</v>
      </c>
      <c r="B1322" s="9" t="str">
        <v>（株）復建技術コンサルタント 東京支店</v>
      </c>
      <c r="C1322" s="9" t="s">
        <v>101</v>
      </c>
      <c r="D1322" s="9" t="str">
        <v>1010047 東京都千代田区内神田２－１６－９</v>
      </c>
    </row>
    <row r="1323" spans="1:4" s="1" customFormat="1">
      <c r="A1323" s="5">
        <v>282001</v>
      </c>
      <c r="B1323" s="9" t="str">
        <v>（株）復建技術コンサルタント 東京支店</v>
      </c>
      <c r="C1323" s="9" t="s">
        <v>20</v>
      </c>
      <c r="D1323" s="9" t="str">
        <v>1010047 東京都千代田区内神田２－１６－９</v>
      </c>
    </row>
    <row r="1324" spans="1:4" s="1" customFormat="1">
      <c r="A1324" s="5">
        <v>282001</v>
      </c>
      <c r="B1324" s="9" t="str">
        <v>（株）復建技術コンサルタント 東京支店</v>
      </c>
      <c r="C1324" s="9" t="s">
        <v>21</v>
      </c>
      <c r="D1324" s="9" t="str">
        <v>1010047 東京都千代田区内神田２－１６－９</v>
      </c>
    </row>
    <row r="1325" spans="1:4" s="1" customFormat="1">
      <c r="A1325" s="5">
        <v>282001</v>
      </c>
      <c r="B1325" s="9" t="str">
        <v>（株）復建技術コンサルタント 東京支店</v>
      </c>
      <c r="C1325" s="9" t="s">
        <v>161</v>
      </c>
      <c r="D1325" s="9" t="str">
        <v>1010047 東京都千代田区内神田２－１６－９</v>
      </c>
    </row>
    <row r="1326" spans="1:4" s="1" customFormat="1">
      <c r="A1326" s="5">
        <v>282004</v>
      </c>
      <c r="B1326" s="9" t="str">
        <v>（株）プレック研究所</v>
      </c>
      <c r="C1326" s="9" t="s">
        <v>101</v>
      </c>
      <c r="D1326" s="9" t="str">
        <v>1020083 東京都千代田区麹町３－７－６</v>
      </c>
    </row>
    <row r="1327" spans="1:4" s="1" customFormat="1">
      <c r="A1327" s="5">
        <v>282004</v>
      </c>
      <c r="B1327" s="9" t="str">
        <v>（株）プレック研究所</v>
      </c>
      <c r="C1327" s="9" t="s">
        <v>23</v>
      </c>
      <c r="D1327" s="9" t="str">
        <v>1020083 東京都千代田区麹町３－７－６</v>
      </c>
    </row>
    <row r="1328" spans="1:4" s="1" customFormat="1">
      <c r="A1328" s="5">
        <v>282004</v>
      </c>
      <c r="B1328" s="9" t="str">
        <v>（株）プレック研究所</v>
      </c>
      <c r="C1328" s="9" t="s">
        <v>20</v>
      </c>
      <c r="D1328" s="9" t="str">
        <v>1020083 東京都千代田区麹町３－７－６</v>
      </c>
    </row>
    <row r="1329" spans="1:4" s="1" customFormat="1">
      <c r="A1329" s="5">
        <v>282005</v>
      </c>
      <c r="B1329" s="9" t="str">
        <v>越前屋試錐工業（株）</v>
      </c>
      <c r="C1329" s="9" t="s">
        <v>101</v>
      </c>
      <c r="D1329" s="9" t="str">
        <v>30021 北海道札幌市白石区栄通８－１－１５</v>
      </c>
    </row>
    <row r="1330" spans="1:4" s="1" customFormat="1">
      <c r="A1330" s="5">
        <v>282005</v>
      </c>
      <c r="B1330" s="9" t="str">
        <v>越前屋試錐工業（株）</v>
      </c>
      <c r="C1330" s="9" t="s">
        <v>20</v>
      </c>
      <c r="D1330" s="9" t="str">
        <v>30021 北海道札幌市白石区栄通８－１－１５</v>
      </c>
    </row>
    <row r="1331" spans="1:4" s="1" customFormat="1">
      <c r="A1331" s="5">
        <v>282005</v>
      </c>
      <c r="B1331" s="9" t="str">
        <v>越前屋試錐工業（株）</v>
      </c>
      <c r="C1331" s="9" t="s">
        <v>21</v>
      </c>
      <c r="D1331" s="9" t="str">
        <v>30021 北海道札幌市白石区栄通８－１－１５</v>
      </c>
    </row>
    <row r="1332" spans="1:4" s="1" customFormat="1">
      <c r="A1332" s="5">
        <v>282008</v>
      </c>
      <c r="B1332" s="9" t="str">
        <v>（株）都市環境設計 東京事務所</v>
      </c>
      <c r="C1332" s="9" t="s">
        <v>23</v>
      </c>
      <c r="D1332" s="9" t="str">
        <v>1600003 東京都新宿区四谷本塩町４－４０</v>
      </c>
    </row>
    <row r="1333" spans="1:4" s="1" customFormat="1">
      <c r="A1333" s="5">
        <v>282009</v>
      </c>
      <c r="B1333" s="9" t="str">
        <v>（株）トータルメディア開発研究所</v>
      </c>
      <c r="C1333" s="9" t="s">
        <v>23</v>
      </c>
      <c r="D1333" s="9" t="str">
        <v>1100016 東京都台東区台東１－５－１</v>
      </c>
    </row>
    <row r="1334" spans="1:4" s="1" customFormat="1">
      <c r="A1334" s="5">
        <v>282011</v>
      </c>
      <c r="B1334" s="9" t="str">
        <v>（株）三協技術 茨城営業所</v>
      </c>
      <c r="C1334" s="9" t="s">
        <v>101</v>
      </c>
      <c r="D1334" s="9" t="str">
        <v>3100836 茨城県水戸市元吉田町１０５－３</v>
      </c>
    </row>
    <row r="1335" spans="1:4" s="1" customFormat="1">
      <c r="A1335" s="5">
        <v>282011</v>
      </c>
      <c r="B1335" s="9" t="str">
        <v>（株）三協技術 茨城営業所</v>
      </c>
      <c r="C1335" s="9" t="s">
        <v>20</v>
      </c>
      <c r="D1335" s="9" t="str">
        <v>3100836 茨城県水戸市元吉田町１０５－３</v>
      </c>
    </row>
    <row r="1336" spans="1:4" s="1" customFormat="1">
      <c r="A1336" s="5">
        <v>282011</v>
      </c>
      <c r="B1336" s="9" t="str">
        <v>（株）三協技術 茨城営業所</v>
      </c>
      <c r="C1336" s="9" t="s">
        <v>161</v>
      </c>
      <c r="D1336" s="9" t="str">
        <v>3100836 茨城県水戸市元吉田町１０５－３</v>
      </c>
    </row>
    <row r="1337" spans="1:4" s="1" customFormat="1">
      <c r="A1337" s="5">
        <v>282015</v>
      </c>
      <c r="B1337" s="9" t="str">
        <v>つくば技術（株）</v>
      </c>
      <c r="C1337" s="9" t="s">
        <v>101</v>
      </c>
      <c r="D1337" s="9" t="str">
        <v>3002612 茨城県つくば市大砂４６２－１</v>
      </c>
    </row>
    <row r="1338" spans="1:4" s="1" customFormat="1">
      <c r="A1338" s="5">
        <v>282015</v>
      </c>
      <c r="B1338" s="9" t="str">
        <v>つくば技術（株）</v>
      </c>
      <c r="C1338" s="9" t="s">
        <v>20</v>
      </c>
      <c r="D1338" s="9" t="str">
        <v>3002612 茨城県つくば市大砂４６２－１</v>
      </c>
    </row>
    <row r="1339" spans="1:4" s="1" customFormat="1">
      <c r="A1339" s="5">
        <v>282015</v>
      </c>
      <c r="B1339" s="9" t="str">
        <v>つくば技術（株）</v>
      </c>
      <c r="C1339" s="9" t="s">
        <v>21</v>
      </c>
      <c r="D1339" s="9" t="str">
        <v>3002612 茨城県つくば市大砂４６２－１</v>
      </c>
    </row>
    <row r="1340" spans="1:4" s="1" customFormat="1">
      <c r="A1340" s="5">
        <v>282015</v>
      </c>
      <c r="B1340" s="9" t="str">
        <v>つくば技術（株）</v>
      </c>
      <c r="C1340" s="9" t="s">
        <v>161</v>
      </c>
      <c r="D1340" s="9" t="str">
        <v>3002612 茨城県つくば市大砂４６２－１</v>
      </c>
    </row>
    <row r="1341" spans="1:4" s="1" customFormat="1">
      <c r="A1341" s="5">
        <v>282016</v>
      </c>
      <c r="B1341" s="9" t="str">
        <v>東電用地（株） 茨城支社</v>
      </c>
      <c r="C1341" s="9" t="s">
        <v>101</v>
      </c>
      <c r="D1341" s="9" t="str">
        <v>3100803 茨城県水戸市城南１－１－６</v>
      </c>
    </row>
    <row r="1342" spans="1:4" s="1" customFormat="1">
      <c r="A1342" s="5">
        <v>282016</v>
      </c>
      <c r="B1342" s="9" t="str">
        <v>東電用地（株） 茨城支社</v>
      </c>
      <c r="C1342" s="9" t="s">
        <v>161</v>
      </c>
      <c r="D1342" s="9" t="str">
        <v>3100803 茨城県水戸市城南１－１－６</v>
      </c>
    </row>
    <row r="1343" spans="1:4" s="1" customFormat="1">
      <c r="A1343" s="5">
        <v>282017</v>
      </c>
      <c r="B1343" s="9" t="str">
        <v>（株）ｉｈｒｍｋ</v>
      </c>
      <c r="C1343" s="9" t="s">
        <v>23</v>
      </c>
      <c r="D1343" s="9" t="str">
        <v>1080073 東京都港区三田５－１０－２　はつせ三田１０２</v>
      </c>
    </row>
    <row r="1344" spans="1:4" s="1" customFormat="1">
      <c r="A1344" s="5">
        <v>282018</v>
      </c>
      <c r="B1344" s="9" t="str">
        <v>（公社）茨城県森林・林業協会</v>
      </c>
      <c r="C1344" s="9" t="s">
        <v>101</v>
      </c>
      <c r="D1344" s="9" t="str">
        <v>3100022 茨城県水戸市梅香１－５－５</v>
      </c>
    </row>
    <row r="1345" spans="1:4" s="1" customFormat="1">
      <c r="A1345" s="5">
        <v>282018</v>
      </c>
      <c r="B1345" s="9" t="str">
        <v>（公社）茨城県森林・林業協会</v>
      </c>
      <c r="C1345" s="9" t="s">
        <v>20</v>
      </c>
      <c r="D1345" s="9" t="str">
        <v>3100022 茨城県水戸市梅香１－５－５</v>
      </c>
    </row>
    <row r="1346" spans="1:4" s="1" customFormat="1">
      <c r="A1346" s="5">
        <v>282019</v>
      </c>
      <c r="B1346" s="9" t="str">
        <v>（株）インデックスコンサルティング</v>
      </c>
      <c r="C1346" s="9" t="s">
        <v>23</v>
      </c>
      <c r="D1346" s="9" t="str">
        <v>1056023 東京都港区虎ノ門４－３－１</v>
      </c>
    </row>
    <row r="1347" spans="1:4" s="1" customFormat="1">
      <c r="A1347" s="5">
        <v>282020</v>
      </c>
      <c r="B1347" s="9" t="str">
        <v>（株）環境総合リサーチ 茨城営業所</v>
      </c>
      <c r="C1347" s="9" t="s">
        <v>20</v>
      </c>
      <c r="D1347" s="9" t="str">
        <v>3002651 茨城県つくば市鬼ケ窪１０４７－２７</v>
      </c>
    </row>
    <row r="1348" spans="1:4" s="1" customFormat="1">
      <c r="A1348" s="5">
        <v>282020</v>
      </c>
      <c r="B1348" s="9" t="str">
        <v>（株）環境総合リサーチ 茨城営業所</v>
      </c>
      <c r="C1348" s="9" t="s">
        <v>121</v>
      </c>
      <c r="D1348" s="9" t="str">
        <v>3002651 茨城県つくば市鬼ケ窪１０４７－２７</v>
      </c>
    </row>
    <row r="1349" spans="1:4" s="1" customFormat="1">
      <c r="A1349" s="5">
        <v>282021</v>
      </c>
      <c r="B1349" s="9" t="str">
        <v>（株）テイコク 東京支社</v>
      </c>
      <c r="C1349" s="9" t="s">
        <v>101</v>
      </c>
      <c r="D1349" s="9" t="str">
        <v>1010052 東京都千代田区神田小川町２－２</v>
      </c>
    </row>
    <row r="1350" spans="1:4" s="1" customFormat="1">
      <c r="A1350" s="5">
        <v>282021</v>
      </c>
      <c r="B1350" s="9" t="str">
        <v>（株）テイコク 東京支社</v>
      </c>
      <c r="C1350" s="9" t="s">
        <v>20</v>
      </c>
      <c r="D1350" s="9" t="str">
        <v>1010052 東京都千代田区神田小川町２－２</v>
      </c>
    </row>
    <row r="1351" spans="1:4" s="1" customFormat="1">
      <c r="A1351" s="5">
        <v>282021</v>
      </c>
      <c r="B1351" s="9" t="str">
        <v>（株）テイコク 東京支社</v>
      </c>
      <c r="C1351" s="9" t="s">
        <v>21</v>
      </c>
      <c r="D1351" s="9" t="str">
        <v>1010052 東京都千代田区神田小川町２－２</v>
      </c>
    </row>
    <row r="1352" spans="1:4" s="1" customFormat="1">
      <c r="A1352" s="5">
        <v>282023</v>
      </c>
      <c r="B1352" s="9" t="str">
        <v>エリアブライト（株）</v>
      </c>
      <c r="C1352" s="9" t="s">
        <v>23</v>
      </c>
      <c r="D1352" s="9" t="str">
        <v>3430807 埼玉県越谷市赤山町３－２６３－８</v>
      </c>
    </row>
    <row r="1353" spans="1:4" s="1" customFormat="1">
      <c r="A1353" s="5">
        <v>282023</v>
      </c>
      <c r="B1353" s="9" t="str">
        <v>エリアブライト（株）</v>
      </c>
      <c r="C1353" s="9" t="s">
        <v>20</v>
      </c>
      <c r="D1353" s="9" t="str">
        <v>3430807 埼玉県越谷市赤山町３－２６３－８</v>
      </c>
    </row>
    <row r="1354" spans="1:4" s="1" customFormat="1">
      <c r="A1354" s="5">
        <v>282025</v>
      </c>
      <c r="B1354" s="9" t="str">
        <v>（株）中央設計技術研究所 守谷事務所</v>
      </c>
      <c r="C1354" s="9" t="s">
        <v>101</v>
      </c>
      <c r="D1354" s="9" t="str">
        <v>3020115 茨城県守谷市中央２－１６－１７</v>
      </c>
    </row>
    <row r="1355" spans="1:4" s="1" customFormat="1">
      <c r="A1355" s="5">
        <v>282025</v>
      </c>
      <c r="B1355" s="9" t="str">
        <v>（株）中央設計技術研究所 守谷事務所</v>
      </c>
      <c r="C1355" s="9" t="s">
        <v>20</v>
      </c>
      <c r="D1355" s="9" t="str">
        <v>3020115 茨城県守谷市中央２－１６－１７</v>
      </c>
    </row>
    <row r="1356" spans="1:4" s="1" customFormat="1">
      <c r="A1356" s="5">
        <v>282025</v>
      </c>
      <c r="B1356" s="9" t="str">
        <v>（株）中央設計技術研究所 守谷事務所</v>
      </c>
      <c r="C1356" s="9" t="s">
        <v>21</v>
      </c>
      <c r="D1356" s="9" t="str">
        <v>3020115 茨城県守谷市中央２－１６－１７</v>
      </c>
    </row>
    <row r="1357" spans="1:4" s="1" customFormat="1">
      <c r="A1357" s="5">
        <v>282027</v>
      </c>
      <c r="B1357" s="9" t="str">
        <v>（株）東朋エンジニアリング 古河営業所</v>
      </c>
      <c r="C1357" s="9" t="s">
        <v>101</v>
      </c>
      <c r="D1357" s="9" t="str">
        <v>3060005 茨城県古河市北町６－５５</v>
      </c>
    </row>
    <row r="1358" spans="1:4" s="1" customFormat="1">
      <c r="A1358" s="5">
        <v>282027</v>
      </c>
      <c r="B1358" s="9" t="str">
        <v>（株）東朋エンジニアリング 古河営業所</v>
      </c>
      <c r="C1358" s="9" t="s">
        <v>20</v>
      </c>
      <c r="D1358" s="9" t="str">
        <v>3060005 茨城県古河市北町６－５５</v>
      </c>
    </row>
    <row r="1359" spans="1:4" s="1" customFormat="1">
      <c r="A1359" s="5">
        <v>282028</v>
      </c>
      <c r="B1359" s="9" t="str">
        <v>（株）青測コンサルタント</v>
      </c>
      <c r="C1359" s="9" t="s">
        <v>101</v>
      </c>
      <c r="D1359" s="9" t="str">
        <v>3112424 茨城県潮来市潮来１０１５</v>
      </c>
    </row>
    <row r="1360" spans="1:4" s="1" customFormat="1">
      <c r="A1360" s="5">
        <v>282028</v>
      </c>
      <c r="B1360" s="9" t="str">
        <v>（株）青測コンサルタント</v>
      </c>
      <c r="C1360" s="9" t="s">
        <v>20</v>
      </c>
      <c r="D1360" s="9" t="str">
        <v>3112424 茨城県潮来市潮来１０１５</v>
      </c>
    </row>
    <row r="1361" spans="1:4" s="1" customFormat="1">
      <c r="A1361" s="5">
        <v>282029</v>
      </c>
      <c r="B1361" s="9" t="str">
        <v>（株）上総環境調査センター</v>
      </c>
      <c r="C1361" s="9" t="s">
        <v>20</v>
      </c>
      <c r="D1361" s="9" t="str">
        <v>2920834 千葉県木更津市潮見４－１６－２</v>
      </c>
    </row>
    <row r="1362" spans="1:4" s="1" customFormat="1">
      <c r="A1362" s="5">
        <v>282029</v>
      </c>
      <c r="B1362" s="9" t="str">
        <v>（株）上総環境調査センター</v>
      </c>
      <c r="C1362" s="9" t="s">
        <v>121</v>
      </c>
      <c r="D1362" s="9" t="str">
        <v>2920834 千葉県木更津市潮見４－１６－２</v>
      </c>
    </row>
    <row r="1363" spans="1:4" s="1" customFormat="1">
      <c r="A1363" s="5">
        <v>282030</v>
      </c>
      <c r="B1363" s="9" t="str">
        <v>（株）気象工学研究所</v>
      </c>
      <c r="C1363" s="9" t="s">
        <v>20</v>
      </c>
      <c r="D1363" s="9" t="str">
        <v>5500003 大阪府大阪市西区京町堀１ー８ー５</v>
      </c>
    </row>
    <row r="1364" spans="1:4" s="1" customFormat="1">
      <c r="A1364" s="5">
        <v>282031</v>
      </c>
      <c r="B1364" s="9" t="str">
        <v>（株）セリオス 東京支店</v>
      </c>
      <c r="C1364" s="9" t="s">
        <v>101</v>
      </c>
      <c r="D1364" s="9" t="str">
        <v>1510073 東京都渋谷区笹塚１－５４－７</v>
      </c>
    </row>
    <row r="1365" spans="1:4" s="1" customFormat="1">
      <c r="A1365" s="5">
        <v>282031</v>
      </c>
      <c r="B1365" s="9" t="str">
        <v>（株）セリオス 東京支店</v>
      </c>
      <c r="C1365" s="9" t="s">
        <v>20</v>
      </c>
      <c r="D1365" s="9" t="str">
        <v>1510073 東京都渋谷区笹塚１－５４－７</v>
      </c>
    </row>
    <row r="1366" spans="1:4" s="1" customFormat="1">
      <c r="A1366" s="5">
        <v>282031</v>
      </c>
      <c r="B1366" s="9" t="str">
        <v>（株）セリオス 東京支店</v>
      </c>
      <c r="C1366" s="9" t="s">
        <v>161</v>
      </c>
      <c r="D1366" s="9" t="str">
        <v>1510073 東京都渋谷区笹塚１－５４－７</v>
      </c>
    </row>
    <row r="1367" spans="1:4" s="1" customFormat="1">
      <c r="A1367" s="5">
        <v>282032</v>
      </c>
      <c r="B1367" s="9" t="str">
        <v>パリノ・サーヴェイ（株）</v>
      </c>
      <c r="C1367" s="9" t="s">
        <v>21</v>
      </c>
      <c r="D1367" s="9" t="str">
        <v>1120011 東京都文京区千石１－１５－５</v>
      </c>
    </row>
    <row r="1368" spans="1:4" s="1" customFormat="1">
      <c r="A1368" s="5">
        <v>282032</v>
      </c>
      <c r="B1368" s="9" t="str">
        <v>パリノ・サーヴェイ（株）</v>
      </c>
      <c r="C1368" s="9" t="s">
        <v>121</v>
      </c>
      <c r="D1368" s="9" t="str">
        <v>1120011 東京都文京区千石１－１５－５</v>
      </c>
    </row>
    <row r="1369" spans="1:4" s="1" customFormat="1">
      <c r="A1369" s="5">
        <v>282033</v>
      </c>
      <c r="B1369" s="9" t="str">
        <v>富士コンサルタンツ（株） 茨城営業所</v>
      </c>
      <c r="C1369" s="9" t="s">
        <v>101</v>
      </c>
      <c r="D1369" s="9" t="str">
        <v>3100004 茨城県水戸市青柳町６６４</v>
      </c>
    </row>
    <row r="1370" spans="1:4" s="1" customFormat="1">
      <c r="A1370" s="5">
        <v>282033</v>
      </c>
      <c r="B1370" s="9" t="str">
        <v>富士コンサルタンツ（株） 茨城営業所</v>
      </c>
      <c r="C1370" s="9" t="s">
        <v>20</v>
      </c>
      <c r="D1370" s="9" t="str">
        <v>3100004 茨城県水戸市青柳町６６４</v>
      </c>
    </row>
    <row r="1371" spans="1:4" s="1" customFormat="1">
      <c r="A1371" s="5">
        <v>283002</v>
      </c>
      <c r="B1371" s="9" t="str">
        <v>（株）アイ・ロード</v>
      </c>
      <c r="C1371" s="9" t="s">
        <v>101</v>
      </c>
      <c r="D1371" s="9" t="str">
        <v>3114153 茨城県水戸市河和田町４３７９－９２</v>
      </c>
    </row>
    <row r="1372" spans="1:4" s="1" customFormat="1">
      <c r="A1372" s="5">
        <v>283002</v>
      </c>
      <c r="B1372" s="9" t="str">
        <v>（株）アイ・ロード</v>
      </c>
      <c r="C1372" s="9" t="s">
        <v>20</v>
      </c>
      <c r="D1372" s="9" t="str">
        <v>3114153 茨城県水戸市河和田町４３７９－９２</v>
      </c>
    </row>
    <row r="1373" spans="1:4" s="1" customFormat="1">
      <c r="A1373" s="5">
        <v>283005</v>
      </c>
      <c r="B1373" s="9" t="str">
        <v>（株）サンテックインターナショナル 茨城営業所</v>
      </c>
      <c r="C1373" s="9" t="s">
        <v>101</v>
      </c>
      <c r="D1373" s="9" t="str">
        <v>3100803 茨城県水戸市城南１－２－４３－４０３</v>
      </c>
    </row>
    <row r="1374" spans="1:4" s="1" customFormat="1">
      <c r="A1374" s="5">
        <v>283005</v>
      </c>
      <c r="B1374" s="9" t="str">
        <v>（株）サンテックインターナショナル 茨城営業所</v>
      </c>
      <c r="C1374" s="9" t="s">
        <v>20</v>
      </c>
      <c r="D1374" s="9" t="str">
        <v>3100803 茨城県水戸市城南１－２－４３－４０３</v>
      </c>
    </row>
    <row r="1375" spans="1:4" s="1" customFormat="1">
      <c r="A1375" s="5">
        <v>283005</v>
      </c>
      <c r="B1375" s="9" t="str">
        <v>（株）サンテックインターナショナル 茨城営業所</v>
      </c>
      <c r="C1375" s="9" t="s">
        <v>161</v>
      </c>
      <c r="D1375" s="9" t="str">
        <v>3100803 茨城県水戸市城南１－２－４３－４０３</v>
      </c>
    </row>
    <row r="1376" spans="1:4" s="1" customFormat="1">
      <c r="A1376" s="5">
        <v>283006</v>
      </c>
      <c r="B1376" s="9" t="str">
        <v>（株）環境デザイン設計事務所</v>
      </c>
      <c r="C1376" s="9" t="s">
        <v>20</v>
      </c>
      <c r="D1376" s="9" t="str">
        <v>1620814 東京都新宿区新小川町５－６　ティーアイビル２０１号</v>
      </c>
    </row>
    <row r="1377" spans="1:4" s="1" customFormat="1">
      <c r="A1377" s="5">
        <v>290001</v>
      </c>
      <c r="B1377" s="9" t="str">
        <v>（有）アーキテック</v>
      </c>
      <c r="C1377" s="9" t="s">
        <v>23</v>
      </c>
      <c r="D1377" s="9" t="str">
        <v>3080848 茨城県筑西市幸町３－１２－５</v>
      </c>
    </row>
    <row r="1378" spans="1:4" s="1" customFormat="1">
      <c r="A1378" s="5">
        <v>290002</v>
      </c>
      <c r="B1378" s="9" t="str">
        <v>ＲＥＡ増田不動産鑑定事務所</v>
      </c>
      <c r="C1378" s="9" t="s">
        <v>196</v>
      </c>
      <c r="D1378" s="9" t="str">
        <v>3060631 茨城県坂東市岩井４３５５－１０</v>
      </c>
    </row>
    <row r="1379" spans="1:4" s="1" customFormat="1">
      <c r="A1379" s="5">
        <v>290003</v>
      </c>
      <c r="B1379" s="9" t="str">
        <v>アイレック技建（株）</v>
      </c>
      <c r="C1379" s="9" t="s">
        <v>101</v>
      </c>
      <c r="D1379" s="9" t="str">
        <v>1110034 東京都台東区雷門１－４－４</v>
      </c>
    </row>
    <row r="1380" spans="1:4" s="1" customFormat="1">
      <c r="A1380" s="5">
        <v>290003</v>
      </c>
      <c r="B1380" s="9" t="str">
        <v>アイレック技建（株）</v>
      </c>
      <c r="C1380" s="9" t="s">
        <v>20</v>
      </c>
      <c r="D1380" s="9" t="str">
        <v>1110034 東京都台東区雷門１－４－４</v>
      </c>
    </row>
    <row r="1381" spans="1:4" s="1" customFormat="1">
      <c r="A1381" s="5">
        <v>290004</v>
      </c>
      <c r="B1381" s="9" t="str">
        <v>（有）浅野建築設計事務所</v>
      </c>
      <c r="C1381" s="9" t="s">
        <v>23</v>
      </c>
      <c r="D1381" s="9" t="str">
        <v>3100851 茨城県水戸市千波町２８１９－１３</v>
      </c>
    </row>
    <row r="1382" spans="1:4" s="1" customFormat="1">
      <c r="A1382" s="5">
        <v>290005</v>
      </c>
      <c r="B1382" s="9" t="str">
        <v>アセット・オフィス</v>
      </c>
      <c r="C1382" s="9" t="s">
        <v>161</v>
      </c>
      <c r="D1382" s="9" t="str">
        <v>3000045 茨城県土浦市文京町３－３１</v>
      </c>
    </row>
    <row r="1383" spans="1:4" s="1" customFormat="1">
      <c r="A1383" s="5">
        <v>290005</v>
      </c>
      <c r="B1383" s="9" t="str">
        <v>アセット・オフィス</v>
      </c>
      <c r="C1383" s="9" t="s">
        <v>196</v>
      </c>
      <c r="D1383" s="9" t="str">
        <v>3000045 茨城県土浦市文京町３－３１</v>
      </c>
    </row>
    <row r="1384" spans="1:4" s="1" customFormat="1">
      <c r="A1384" s="5">
        <v>290008</v>
      </c>
      <c r="B1384" s="9" t="str">
        <v>ＮＴＣコンサルタンツ（株） 東京支社</v>
      </c>
      <c r="C1384" s="9" t="s">
        <v>101</v>
      </c>
      <c r="D1384" s="9" t="str">
        <v>1640012 東京都中野区本町１－３２－２</v>
      </c>
    </row>
    <row r="1385" spans="1:4" s="1" customFormat="1">
      <c r="A1385" s="5">
        <v>290008</v>
      </c>
      <c r="B1385" s="9" t="str">
        <v>ＮＴＣコンサルタンツ（株） 東京支社</v>
      </c>
      <c r="C1385" s="9" t="s">
        <v>23</v>
      </c>
      <c r="D1385" s="9" t="str">
        <v>1640012 東京都中野区本町１－３２－２</v>
      </c>
    </row>
    <row r="1386" spans="1:4" s="1" customFormat="1">
      <c r="A1386" s="5">
        <v>290008</v>
      </c>
      <c r="B1386" s="9" t="str">
        <v>ＮＴＣコンサルタンツ（株） 東京支社</v>
      </c>
      <c r="C1386" s="9" t="s">
        <v>20</v>
      </c>
      <c r="D1386" s="9" t="str">
        <v>1640012 東京都中野区本町１－３２－２</v>
      </c>
    </row>
    <row r="1387" spans="1:4" s="1" customFormat="1">
      <c r="A1387" s="5">
        <v>290008</v>
      </c>
      <c r="B1387" s="9" t="str">
        <v>ＮＴＣコンサルタンツ（株） 東京支社</v>
      </c>
      <c r="C1387" s="9" t="s">
        <v>21</v>
      </c>
      <c r="D1387" s="9" t="str">
        <v>1640012 東京都中野区本町１－３２－２</v>
      </c>
    </row>
    <row r="1388" spans="1:4" s="1" customFormat="1">
      <c r="A1388" s="5">
        <v>290008</v>
      </c>
      <c r="B1388" s="9" t="str">
        <v>ＮＴＣコンサルタンツ（株） 東京支社</v>
      </c>
      <c r="C1388" s="9" t="s">
        <v>161</v>
      </c>
      <c r="D1388" s="9" t="str">
        <v>1640012 東京都中野区本町１－３２－２</v>
      </c>
    </row>
    <row r="1389" spans="1:4" s="1" customFormat="1">
      <c r="A1389" s="5">
        <v>290010</v>
      </c>
      <c r="B1389" s="9" t="str">
        <v>（株）オセヤ</v>
      </c>
      <c r="C1389" s="9" t="s">
        <v>23</v>
      </c>
      <c r="D1389" s="9" t="str">
        <v>3120016 茨城県ひたちなか市松戸町３ー１－１０</v>
      </c>
    </row>
    <row r="1390" spans="1:4" s="1" customFormat="1">
      <c r="A1390" s="5">
        <v>290011</v>
      </c>
      <c r="B1390" s="9" t="str">
        <v>（有）鹿島測量</v>
      </c>
      <c r="C1390" s="9" t="s">
        <v>101</v>
      </c>
      <c r="D1390" s="9" t="str">
        <v>3111511 茨城県鉾田市柏熊９０２－２３</v>
      </c>
    </row>
    <row r="1391" spans="1:4" s="1" customFormat="1">
      <c r="A1391" s="5">
        <v>290011</v>
      </c>
      <c r="B1391" s="9" t="str">
        <v>（有）鹿島測量</v>
      </c>
      <c r="C1391" s="9" t="s">
        <v>20</v>
      </c>
      <c r="D1391" s="9" t="str">
        <v>3111511 茨城県鉾田市柏熊９０２－２３</v>
      </c>
    </row>
    <row r="1392" spans="1:4" s="1" customFormat="1">
      <c r="A1392" s="5">
        <v>290011</v>
      </c>
      <c r="B1392" s="9" t="str">
        <v>（有）鹿島測量</v>
      </c>
      <c r="C1392" s="9" t="s">
        <v>21</v>
      </c>
      <c r="D1392" s="9" t="str">
        <v>3111511 茨城県鉾田市柏熊９０２－２３</v>
      </c>
    </row>
    <row r="1393" spans="1:4" s="1" customFormat="1">
      <c r="A1393" s="5">
        <v>290011</v>
      </c>
      <c r="B1393" s="9" t="str">
        <v>（有）鹿島測量</v>
      </c>
      <c r="C1393" s="9" t="s">
        <v>161</v>
      </c>
      <c r="D1393" s="9" t="str">
        <v>3111511 茨城県鉾田市柏熊９０２－２３</v>
      </c>
    </row>
    <row r="1394" spans="1:4" s="1" customFormat="1">
      <c r="A1394" s="5">
        <v>290011</v>
      </c>
      <c r="B1394" s="9" t="str">
        <v>（有）鹿島測量</v>
      </c>
      <c r="C1394" s="9" t="s">
        <v>191</v>
      </c>
      <c r="D1394" s="9" t="str">
        <v>3111511 茨城県鉾田市柏熊９０２－２３</v>
      </c>
    </row>
    <row r="1395" spans="1:4" s="1" customFormat="1">
      <c r="A1395" s="5">
        <v>290012</v>
      </c>
      <c r="B1395" s="9" t="str">
        <v>（株）片平新日本技研 東京本店</v>
      </c>
      <c r="C1395" s="9" t="s">
        <v>101</v>
      </c>
      <c r="D1395" s="9" t="str">
        <v>1120002 東京都文京区小石川２－２２－２</v>
      </c>
    </row>
    <row r="1396" spans="1:4" s="1" customFormat="1">
      <c r="A1396" s="5">
        <v>290012</v>
      </c>
      <c r="B1396" s="9" t="str">
        <v>（株）片平新日本技研 東京本店</v>
      </c>
      <c r="C1396" s="9" t="s">
        <v>20</v>
      </c>
      <c r="D1396" s="9" t="str">
        <v>1120002 東京都文京区小石川２－２２－２</v>
      </c>
    </row>
    <row r="1397" spans="1:4" s="1" customFormat="1">
      <c r="A1397" s="5">
        <v>290012</v>
      </c>
      <c r="B1397" s="9" t="str">
        <v>（株）片平新日本技研 東京本店</v>
      </c>
      <c r="C1397" s="9" t="s">
        <v>21</v>
      </c>
      <c r="D1397" s="9" t="str">
        <v>1120002 東京都文京区小石川２－２２－２</v>
      </c>
    </row>
    <row r="1398" spans="1:4" s="1" customFormat="1">
      <c r="A1398" s="5">
        <v>290013</v>
      </c>
      <c r="B1398" s="9" t="str">
        <v>（株）カナザワ建築設計事務所</v>
      </c>
      <c r="C1398" s="9" t="s">
        <v>23</v>
      </c>
      <c r="D1398" s="9" t="str">
        <v>3100845 茨城県水戸市吉沢町２６８－３</v>
      </c>
    </row>
    <row r="1399" spans="1:4" s="1" customFormat="1">
      <c r="A1399" s="5">
        <v>290015</v>
      </c>
      <c r="B1399" s="9" t="str">
        <v>（株）環境総合研究所 北関東支社</v>
      </c>
      <c r="C1399" s="9" t="s">
        <v>121</v>
      </c>
      <c r="D1399" s="9" t="str">
        <v>3100903 茨城県水戸市白梅１－５－２７　ブリジナウビル２階</v>
      </c>
    </row>
    <row r="1400" spans="1:4" s="1" customFormat="1">
      <c r="A1400" s="5">
        <v>290016</v>
      </c>
      <c r="B1400" s="9" t="str">
        <v>共同設計（株） 東京事務所</v>
      </c>
      <c r="C1400" s="9" t="s">
        <v>23</v>
      </c>
      <c r="D1400" s="9" t="str">
        <v>1600012 東京都新宿区南元町１９</v>
      </c>
    </row>
    <row r="1401" spans="1:4" s="1" customFormat="1">
      <c r="A1401" s="5">
        <v>290016</v>
      </c>
      <c r="B1401" s="9" t="str">
        <v>共同設計（株） 東京事務所</v>
      </c>
      <c r="C1401" s="9" t="s">
        <v>20</v>
      </c>
      <c r="D1401" s="9" t="str">
        <v>1600012 東京都新宿区南元町１９</v>
      </c>
    </row>
    <row r="1402" spans="1:4" s="1" customFormat="1">
      <c r="A1402" s="5">
        <v>290019</v>
      </c>
      <c r="B1402" s="9" t="str">
        <v>（株）黒川紀章建築都市設計事務所</v>
      </c>
      <c r="C1402" s="9" t="s">
        <v>23</v>
      </c>
      <c r="D1402" s="9" t="str">
        <v>1020083 東京都千代田区麹町４－２</v>
      </c>
    </row>
    <row r="1403" spans="1:4" s="1" customFormat="1">
      <c r="A1403" s="5">
        <v>290019</v>
      </c>
      <c r="B1403" s="9" t="str">
        <v>（株）黒川紀章建築都市設計事務所</v>
      </c>
      <c r="C1403" s="9" t="s">
        <v>20</v>
      </c>
      <c r="D1403" s="9" t="str">
        <v>1020083 東京都千代田区麹町４－２</v>
      </c>
    </row>
    <row r="1404" spans="1:4" s="1" customFormat="1">
      <c r="A1404" s="5">
        <v>290023</v>
      </c>
      <c r="B1404" s="9" t="str">
        <v>（株）サンビーム</v>
      </c>
      <c r="C1404" s="9" t="s">
        <v>20</v>
      </c>
      <c r="D1404" s="9" t="str">
        <v>1010061 東京都千代田区神田三崎町３－２－８　グランバレー三崎町２階</v>
      </c>
    </row>
    <row r="1405" spans="1:4" s="1" customFormat="1">
      <c r="A1405" s="5">
        <v>290025</v>
      </c>
      <c r="B1405" s="9" t="str">
        <v>社会システム（株）</v>
      </c>
      <c r="C1405" s="9" t="s">
        <v>20</v>
      </c>
      <c r="D1405" s="9" t="str">
        <v>1500013 東京都渋谷区恵比寿１－２０－２２</v>
      </c>
    </row>
    <row r="1406" spans="1:4" s="1" customFormat="1">
      <c r="A1406" s="5">
        <v>290026</v>
      </c>
      <c r="B1406" s="9" t="str">
        <v>（株）新つくば技研</v>
      </c>
      <c r="C1406" s="9" t="s">
        <v>101</v>
      </c>
      <c r="D1406" s="9" t="str">
        <v>3004211 茨城県つくば市臼井１０６４</v>
      </c>
    </row>
    <row r="1407" spans="1:4" s="1" customFormat="1">
      <c r="A1407" s="5">
        <v>290026</v>
      </c>
      <c r="B1407" s="9" t="str">
        <v>（株）新つくば技研</v>
      </c>
      <c r="C1407" s="9" t="s">
        <v>20</v>
      </c>
      <c r="D1407" s="9" t="str">
        <v>3004211 茨城県つくば市臼井１０６４</v>
      </c>
    </row>
    <row r="1408" spans="1:4" s="1" customFormat="1">
      <c r="A1408" s="5">
        <v>290026</v>
      </c>
      <c r="B1408" s="9" t="str">
        <v>（株）新つくば技研</v>
      </c>
      <c r="C1408" s="9" t="s">
        <v>21</v>
      </c>
      <c r="D1408" s="9" t="str">
        <v>3004211 茨城県つくば市臼井１０６４</v>
      </c>
    </row>
    <row r="1409" spans="1:4" s="1" customFormat="1">
      <c r="A1409" s="5">
        <v>290028</v>
      </c>
      <c r="B1409" s="9" t="str">
        <v>総合開発企画（株）</v>
      </c>
      <c r="C1409" s="9" t="s">
        <v>101</v>
      </c>
      <c r="D1409" s="9" t="str">
        <v>3150116 茨城県石岡市柿岡９７６－６</v>
      </c>
    </row>
    <row r="1410" spans="1:4" s="1" customFormat="1">
      <c r="A1410" s="5">
        <v>290028</v>
      </c>
      <c r="B1410" s="9" t="str">
        <v>総合開発企画（株）</v>
      </c>
      <c r="C1410" s="9" t="s">
        <v>20</v>
      </c>
      <c r="D1410" s="9" t="str">
        <v>3150116 茨城県石岡市柿岡９７６－６</v>
      </c>
    </row>
    <row r="1411" spans="1:4" s="1" customFormat="1">
      <c r="A1411" s="5">
        <v>290028</v>
      </c>
      <c r="B1411" s="9" t="str">
        <v>総合開発企画（株）</v>
      </c>
      <c r="C1411" s="9" t="s">
        <v>21</v>
      </c>
      <c r="D1411" s="9" t="str">
        <v>3150116 茨城県石岡市柿岡９７６－６</v>
      </c>
    </row>
    <row r="1412" spans="1:4" s="1" customFormat="1">
      <c r="A1412" s="5">
        <v>290028</v>
      </c>
      <c r="B1412" s="9" t="str">
        <v>総合開発企画（株）</v>
      </c>
      <c r="C1412" s="9" t="s">
        <v>161</v>
      </c>
      <c r="D1412" s="9" t="str">
        <v>3150116 茨城県石岡市柿岡９７６－６</v>
      </c>
    </row>
    <row r="1413" spans="1:4" s="1" customFormat="1">
      <c r="A1413" s="5">
        <v>290030</v>
      </c>
      <c r="B1413" s="9" t="str">
        <v>（株）ティーネットジャパン 東京支社</v>
      </c>
      <c r="C1413" s="9" t="s">
        <v>20</v>
      </c>
      <c r="D1413" s="9" t="str">
        <v>1050023 東京都港区芝浦１－１－１　浜松町ビルディング２８階</v>
      </c>
    </row>
    <row r="1414" spans="1:4" s="1" customFormat="1">
      <c r="A1414" s="5">
        <v>290032</v>
      </c>
      <c r="B1414" s="9" t="str">
        <v>（株）東匠設備設計</v>
      </c>
      <c r="C1414" s="9" t="s">
        <v>23</v>
      </c>
      <c r="D1414" s="9" t="str">
        <v>3100842 茨城県水戸市けやき台２－５－１</v>
      </c>
    </row>
    <row r="1415" spans="1:4" s="1" customFormat="1">
      <c r="A1415" s="5">
        <v>290034</v>
      </c>
      <c r="B1415" s="9" t="str">
        <v>（株）智プランニング</v>
      </c>
      <c r="C1415" s="9" t="s">
        <v>101</v>
      </c>
      <c r="D1415" s="9" t="str">
        <v>3113115 茨城県茨城町大字前田１６７７－６７</v>
      </c>
    </row>
    <row r="1416" spans="1:4" s="1" customFormat="1">
      <c r="A1416" s="5">
        <v>290034</v>
      </c>
      <c r="B1416" s="9" t="str">
        <v>（株）智プランニング</v>
      </c>
      <c r="C1416" s="9" t="s">
        <v>20</v>
      </c>
      <c r="D1416" s="9" t="str">
        <v>3113115 茨城県茨城町大字前田１６７７－６７</v>
      </c>
    </row>
    <row r="1417" spans="1:4" s="1" customFormat="1">
      <c r="A1417" s="5">
        <v>290036</v>
      </c>
      <c r="B1417" s="9" t="str">
        <v>（有）ナスカ</v>
      </c>
      <c r="C1417" s="9" t="s">
        <v>23</v>
      </c>
      <c r="D1417" s="9" t="str">
        <v>1620052 東京都新宿区戸山３－１５－１</v>
      </c>
    </row>
    <row r="1418" spans="1:4" s="1" customFormat="1">
      <c r="A1418" s="5">
        <v>290038</v>
      </c>
      <c r="B1418" s="9" t="str">
        <v>（有）日本建築研究所</v>
      </c>
      <c r="C1418" s="9" t="s">
        <v>23</v>
      </c>
      <c r="D1418" s="9" t="str">
        <v>2700161 千葉県流山市鰭ケ崎字宮後１３２１－１　クレスト南流山１０６号</v>
      </c>
    </row>
    <row r="1419" spans="1:4" s="1" customFormat="1">
      <c r="A1419" s="5">
        <v>290038</v>
      </c>
      <c r="B1419" s="9" t="str">
        <v>（有）日本建築研究所</v>
      </c>
      <c r="C1419" s="9" t="s">
        <v>20</v>
      </c>
      <c r="D1419" s="9" t="str">
        <v>2700161 千葉県流山市鰭ケ崎字宮後１３２１－１　クレスト南流山１０６号</v>
      </c>
    </row>
    <row r="1420" spans="1:4" s="1" customFormat="1">
      <c r="A1420" s="5">
        <v>290046</v>
      </c>
      <c r="B1420" s="9" t="str">
        <v>（一社）みと公共嘱託登記土地家屋調査士協会</v>
      </c>
      <c r="C1420" s="9" t="s">
        <v>101</v>
      </c>
      <c r="D1420" s="9" t="str">
        <v>3100067 茨城県水戸市根本２－７３５－１</v>
      </c>
    </row>
    <row r="1421" spans="1:4" s="1" customFormat="1">
      <c r="A1421" s="5">
        <v>290046</v>
      </c>
      <c r="B1421" s="9" t="str">
        <v>（一社）みと公共嘱託登記土地家屋調査士協会</v>
      </c>
      <c r="C1421" s="9" t="s">
        <v>191</v>
      </c>
      <c r="D1421" s="9" t="str">
        <v>3100067 茨城県水戸市根本２－７３５－１</v>
      </c>
    </row>
    <row r="1422" spans="1:4" s="1" customFormat="1">
      <c r="A1422" s="5">
        <v>290048</v>
      </c>
      <c r="B1422" s="9" t="str">
        <v>毛管浄化システム（株）</v>
      </c>
      <c r="C1422" s="9" t="s">
        <v>20</v>
      </c>
      <c r="D1422" s="9" t="str">
        <v>1730026 東京都板橋区中丸町１１－２　ワコーレ要町ビル</v>
      </c>
    </row>
    <row r="1423" spans="1:4" s="1" customFormat="1">
      <c r="A1423" s="5">
        <v>290050</v>
      </c>
      <c r="B1423" s="9" t="str">
        <v>（株）森京介建築事務所</v>
      </c>
      <c r="C1423" s="9" t="s">
        <v>23</v>
      </c>
      <c r="D1423" s="9" t="str">
        <v>1510053 東京都渋谷区東京都渋谷区代々木１－２－９</v>
      </c>
    </row>
    <row r="1424" spans="1:4" s="1" customFormat="1">
      <c r="A1424" s="5">
        <v>290051</v>
      </c>
      <c r="B1424" s="9" t="str">
        <v>（株）ヤチホ 東関東支店</v>
      </c>
      <c r="C1424" s="9" t="s">
        <v>101</v>
      </c>
      <c r="D1424" s="9" t="str">
        <v>2700035 千葉県松戸市新松戸南１－４３４－１</v>
      </c>
    </row>
    <row r="1425" spans="1:4" s="1" customFormat="1">
      <c r="A1425" s="5">
        <v>290051</v>
      </c>
      <c r="B1425" s="9" t="str">
        <v>（株）ヤチホ 東関東支店</v>
      </c>
      <c r="C1425" s="9" t="s">
        <v>20</v>
      </c>
      <c r="D1425" s="9" t="str">
        <v>2700035 千葉県松戸市新松戸南１－４３４－１</v>
      </c>
    </row>
    <row r="1426" spans="1:4" s="1" customFormat="1">
      <c r="A1426" s="5">
        <v>290051</v>
      </c>
      <c r="B1426" s="9" t="str">
        <v>（株）ヤチホ 東関東支店</v>
      </c>
      <c r="C1426" s="9" t="s">
        <v>161</v>
      </c>
      <c r="D1426" s="9" t="str">
        <v>2700035 千葉県松戸市新松戸南１－４３４－１</v>
      </c>
    </row>
    <row r="1427" spans="1:4" s="1" customFormat="1">
      <c r="A1427" s="5">
        <v>290052</v>
      </c>
      <c r="B1427" s="9" t="str">
        <v>（株）山下ＰＭＣ</v>
      </c>
      <c r="C1427" s="9" t="s">
        <v>23</v>
      </c>
      <c r="D1427" s="9" t="str">
        <v>1040044 東京都中央区日本橋１－４－１　日本橋一丁目三井ビルディング１２階</v>
      </c>
    </row>
    <row r="1428" spans="1:4" s="1" customFormat="1">
      <c r="A1428" s="5">
        <v>290054</v>
      </c>
      <c r="B1428" s="9" t="str">
        <v>ユーロフィン日本環境（株）</v>
      </c>
      <c r="C1428" s="9" t="s">
        <v>20</v>
      </c>
      <c r="D1428" s="9" t="str">
        <v>2360003 神奈川県横浜市金沢区幸浦２－１－１３</v>
      </c>
    </row>
    <row r="1429" spans="1:4" s="1" customFormat="1">
      <c r="A1429" s="5">
        <v>290054</v>
      </c>
      <c r="B1429" s="9" t="str">
        <v>ユーロフィン日本環境（株）</v>
      </c>
      <c r="C1429" s="9" t="s">
        <v>121</v>
      </c>
      <c r="D1429" s="9" t="str">
        <v>2360003 神奈川県横浜市金沢区幸浦２－１－１３</v>
      </c>
    </row>
    <row r="1430" spans="1:4" s="1" customFormat="1">
      <c r="A1430" s="5">
        <v>290055</v>
      </c>
      <c r="B1430" s="9" t="str">
        <v>（株）ユニバァサル設計 東京本部</v>
      </c>
      <c r="C1430" s="9" t="s">
        <v>23</v>
      </c>
      <c r="D1430" s="9" t="str">
        <v>1080075 東京都港区港南２－１２－２３</v>
      </c>
    </row>
    <row r="1431" spans="1:4" s="1" customFormat="1">
      <c r="A1431" s="5">
        <v>290056</v>
      </c>
      <c r="B1431" s="9" t="str">
        <v>（株）Ｌｉｇｈｔ　Ｓｔａｇｅ</v>
      </c>
      <c r="C1431" s="9" t="s">
        <v>23</v>
      </c>
      <c r="D1431" s="9" t="str">
        <v>1030007 東京都中央区日本橋浜町３－３９－７－２Ｆ</v>
      </c>
    </row>
    <row r="1432" spans="1:4" s="1" customFormat="1">
      <c r="A1432" s="5">
        <v>290058</v>
      </c>
      <c r="B1432" s="9" t="str">
        <v>石川賢一建築研究所</v>
      </c>
      <c r="C1432" s="9" t="s">
        <v>23</v>
      </c>
      <c r="D1432" s="9" t="str">
        <v>3002655 茨城県つくば市島名３０８－２</v>
      </c>
    </row>
    <row r="1433" spans="1:4" s="1" customFormat="1">
      <c r="A1433" s="5">
        <v>290059</v>
      </c>
      <c r="B1433" s="9" t="str">
        <v>（株）ウエスコ 関東支社</v>
      </c>
      <c r="C1433" s="9" t="s">
        <v>101</v>
      </c>
      <c r="D1433" s="9" t="str">
        <v>1300012 東京都墨田区太平４－１－３</v>
      </c>
    </row>
    <row r="1434" spans="1:4" s="1" customFormat="1">
      <c r="A1434" s="5">
        <v>290059</v>
      </c>
      <c r="B1434" s="9" t="str">
        <v>（株）ウエスコ 関東支社</v>
      </c>
      <c r="C1434" s="9" t="s">
        <v>20</v>
      </c>
      <c r="D1434" s="9" t="str">
        <v>1300012 東京都墨田区太平４－１－３</v>
      </c>
    </row>
    <row r="1435" spans="1:4" s="1" customFormat="1">
      <c r="A1435" s="5">
        <v>290059</v>
      </c>
      <c r="B1435" s="9" t="str">
        <v>（株）ウエスコ 関東支社</v>
      </c>
      <c r="C1435" s="9" t="s">
        <v>21</v>
      </c>
      <c r="D1435" s="9" t="str">
        <v>1300012 東京都墨田区太平４－１－３</v>
      </c>
    </row>
    <row r="1436" spans="1:4" s="1" customFormat="1">
      <c r="A1436" s="5">
        <v>290059</v>
      </c>
      <c r="B1436" s="9" t="str">
        <v>（株）ウエスコ 関東支社</v>
      </c>
      <c r="C1436" s="9" t="s">
        <v>161</v>
      </c>
      <c r="D1436" s="9" t="str">
        <v>1300012 東京都墨田区太平４－１－３</v>
      </c>
    </row>
    <row r="1437" spans="1:4" s="1" customFormat="1">
      <c r="A1437" s="5">
        <v>290059</v>
      </c>
      <c r="B1437" s="9" t="str">
        <v>（株）ウエスコ 関東支社</v>
      </c>
      <c r="C1437" s="9" t="s">
        <v>121</v>
      </c>
      <c r="D1437" s="9" t="str">
        <v>1300012 東京都墨田区太平４－１－３</v>
      </c>
    </row>
    <row r="1438" spans="1:4" s="1" customFormat="1">
      <c r="A1438" s="5">
        <v>290060</v>
      </c>
      <c r="B1438" s="9" t="str">
        <v>（有）海老原建築</v>
      </c>
      <c r="C1438" s="9" t="s">
        <v>23</v>
      </c>
      <c r="D1438" s="9" t="str">
        <v>3113423 茨城県小美玉市小川１３８４－１１</v>
      </c>
    </row>
    <row r="1439" spans="1:4" s="1" customFormat="1">
      <c r="A1439" s="5">
        <v>290061</v>
      </c>
      <c r="B1439" s="9" t="str">
        <v>（株）遠藤克彦建築研究所</v>
      </c>
      <c r="C1439" s="9" t="s">
        <v>23</v>
      </c>
      <c r="D1439" s="9" t="str">
        <v>1030012 東京都中央区日本橋堀留町１－９－６　堀留ゼネラルビル４階</v>
      </c>
    </row>
    <row r="1440" spans="1:4" s="1" customFormat="1">
      <c r="A1440" s="5">
        <v>290062</v>
      </c>
      <c r="B1440" s="9" t="str">
        <v>（株）カトウ建築事務所</v>
      </c>
      <c r="C1440" s="9" t="s">
        <v>23</v>
      </c>
      <c r="D1440" s="9" t="str">
        <v>2600016 千葉県千葉市中央区栄町３６－１０</v>
      </c>
    </row>
    <row r="1441" spans="1:4" s="1" customFormat="1">
      <c r="A1441" s="5">
        <v>290064</v>
      </c>
      <c r="B1441" s="9" t="str">
        <v>（株）ＳＵＮ総合</v>
      </c>
      <c r="C1441" s="9" t="s">
        <v>23</v>
      </c>
      <c r="D1441" s="9" t="str">
        <v>9800802 宮城県仙台市青葉区二日町１７－２７</v>
      </c>
    </row>
    <row r="1442" spans="1:4" s="1" customFormat="1">
      <c r="A1442" s="5">
        <v>290064</v>
      </c>
      <c r="B1442" s="9" t="str">
        <v>（株）ＳＵＮ総合</v>
      </c>
      <c r="C1442" s="9" t="s">
        <v>20</v>
      </c>
      <c r="D1442" s="9" t="str">
        <v>9800802 宮城県仙台市青葉区二日町１７－２７</v>
      </c>
    </row>
    <row r="1443" spans="1:4" s="1" customFormat="1">
      <c r="A1443" s="5">
        <v>290065</v>
      </c>
      <c r="B1443" s="9" t="str">
        <v>（株）ＣＴＩウイング 東京事務所</v>
      </c>
      <c r="C1443" s="9" t="s">
        <v>20</v>
      </c>
      <c r="D1443" s="9" t="str">
        <v>1350016 東京都江東区東陽６－５－６</v>
      </c>
    </row>
    <row r="1444" spans="1:4" s="1" customFormat="1">
      <c r="A1444" s="5">
        <v>290065</v>
      </c>
      <c r="B1444" s="9" t="str">
        <v>（株）ＣＴＩウイング 東京事務所</v>
      </c>
      <c r="C1444" s="9" t="s">
        <v>121</v>
      </c>
      <c r="D1444" s="9" t="str">
        <v>1350016 東京都江東区東陽６－５－６</v>
      </c>
    </row>
    <row r="1445" spans="1:4" s="1" customFormat="1">
      <c r="A1445" s="5">
        <v>290066</v>
      </c>
      <c r="B1445" s="9" t="str">
        <v>（株）ｓｃａｌｅ一級建築士事務所</v>
      </c>
      <c r="C1445" s="9" t="s">
        <v>23</v>
      </c>
      <c r="D1445" s="9" t="str">
        <v>3100912 茨城県水戸市見川２－８７－２</v>
      </c>
    </row>
    <row r="1446" spans="1:4" s="1" customFormat="1">
      <c r="A1446" s="5">
        <v>290068</v>
      </c>
      <c r="B1446" s="9" t="str">
        <v>セイショウ建築事務所</v>
      </c>
      <c r="C1446" s="9" t="s">
        <v>23</v>
      </c>
      <c r="D1446" s="9" t="str">
        <v>3100911 茨城県水戸市見和１－３７１－８　プレミール見和１０８</v>
      </c>
    </row>
    <row r="1447" spans="1:4" s="1" customFormat="1">
      <c r="A1447" s="5">
        <v>290069</v>
      </c>
      <c r="B1447" s="9" t="str">
        <v>高橋建築構造設計室</v>
      </c>
      <c r="C1447" s="9" t="s">
        <v>23</v>
      </c>
      <c r="D1447" s="9" t="str">
        <v>3000048 茨城県土浦市田中１－１－４</v>
      </c>
    </row>
    <row r="1448" spans="1:4" s="1" customFormat="1">
      <c r="A1448" s="5">
        <v>290070</v>
      </c>
      <c r="B1448" s="9" t="str">
        <v>（株）地域環境計画</v>
      </c>
      <c r="C1448" s="9" t="s">
        <v>20</v>
      </c>
      <c r="D1448" s="9" t="str">
        <v>1540015 東京都世田谷区桜新町２－２２－３　ＮＤＳビル</v>
      </c>
    </row>
    <row r="1449" spans="1:4" s="1" customFormat="1">
      <c r="A1449" s="5">
        <v>290071</v>
      </c>
      <c r="B1449" s="9" t="str">
        <v>（株）つくば総合設計事務所</v>
      </c>
      <c r="C1449" s="9" t="s">
        <v>23</v>
      </c>
      <c r="D1449" s="9" t="str">
        <v>3050012 茨城県つくば市中根５８</v>
      </c>
    </row>
    <row r="1450" spans="1:4" s="1" customFormat="1">
      <c r="A1450" s="5">
        <v>290071</v>
      </c>
      <c r="B1450" s="9" t="str">
        <v>（株）つくば総合設計事務所</v>
      </c>
      <c r="C1450" s="9" t="s">
        <v>20</v>
      </c>
      <c r="D1450" s="9" t="str">
        <v>3050012 茨城県つくば市中根５８</v>
      </c>
    </row>
    <row r="1451" spans="1:4" s="1" customFormat="1">
      <c r="A1451" s="5">
        <v>290071</v>
      </c>
      <c r="B1451" s="9" t="str">
        <v>（株）つくば総合設計事務所</v>
      </c>
      <c r="C1451" s="9" t="s">
        <v>21</v>
      </c>
      <c r="D1451" s="9" t="str">
        <v>3050012 茨城県つくば市中根５８</v>
      </c>
    </row>
    <row r="1452" spans="1:4" s="1" customFormat="1">
      <c r="A1452" s="5">
        <v>290073</v>
      </c>
      <c r="B1452" s="9" t="str">
        <v>手塚土地家屋調査士事務所</v>
      </c>
      <c r="C1452" s="9" t="s">
        <v>191</v>
      </c>
      <c r="D1452" s="9" t="str">
        <v>3100836 茨城県水戸市元吉田町１２４９－２５</v>
      </c>
    </row>
    <row r="1453" spans="1:4" s="1" customFormat="1">
      <c r="A1453" s="5">
        <v>290074</v>
      </c>
      <c r="B1453" s="9" t="str">
        <v>東電タウンプランニング（株）</v>
      </c>
      <c r="C1453" s="9" t="s">
        <v>101</v>
      </c>
      <c r="D1453" s="9" t="str">
        <v>1050022 東京都港区海岸１－１１－１</v>
      </c>
    </row>
    <row r="1454" spans="1:4" s="1" customFormat="1">
      <c r="A1454" s="5">
        <v>290074</v>
      </c>
      <c r="B1454" s="9" t="str">
        <v>東電タウンプランニング（株）</v>
      </c>
      <c r="C1454" s="9" t="s">
        <v>20</v>
      </c>
      <c r="D1454" s="9" t="str">
        <v>1050022 東京都港区海岸１－１１－１</v>
      </c>
    </row>
    <row r="1455" spans="1:4" s="1" customFormat="1">
      <c r="A1455" s="5">
        <v>290075</v>
      </c>
      <c r="B1455" s="9" t="str">
        <v>土地家屋調査士田中伸幸事務所</v>
      </c>
      <c r="C1455" s="9" t="s">
        <v>191</v>
      </c>
      <c r="D1455" s="9" t="str">
        <v>3100054 茨城県水戸市愛宕町１０－２３</v>
      </c>
    </row>
    <row r="1456" spans="1:4" s="1" customFormat="1">
      <c r="A1456" s="5">
        <v>290076</v>
      </c>
      <c r="B1456" s="9" t="str">
        <v>トレンドデザイン（株） 水戸事務所</v>
      </c>
      <c r="C1456" s="9" t="s">
        <v>101</v>
      </c>
      <c r="D1456" s="9" t="str">
        <v>3100836 茨城県水戸市元吉田町３３０－４</v>
      </c>
    </row>
    <row r="1457" spans="1:4" s="1" customFormat="1">
      <c r="A1457" s="5">
        <v>290076</v>
      </c>
      <c r="B1457" s="9" t="str">
        <v>トレンドデザイン（株） 水戸事務所</v>
      </c>
      <c r="C1457" s="9" t="s">
        <v>20</v>
      </c>
      <c r="D1457" s="9" t="str">
        <v>3100836 茨城県水戸市元吉田町３３０－４</v>
      </c>
    </row>
    <row r="1458" spans="1:4" s="1" customFormat="1">
      <c r="A1458" s="5">
        <v>290076</v>
      </c>
      <c r="B1458" s="9" t="str">
        <v>トレンドデザイン（株） 水戸事務所</v>
      </c>
      <c r="C1458" s="9" t="s">
        <v>21</v>
      </c>
      <c r="D1458" s="9" t="str">
        <v>3100836 茨城県水戸市元吉田町３３０－４</v>
      </c>
    </row>
    <row r="1459" spans="1:4" s="1" customFormat="1">
      <c r="A1459" s="5">
        <v>290076</v>
      </c>
      <c r="B1459" s="9" t="str">
        <v>トレンドデザイン（株） 水戸事務所</v>
      </c>
      <c r="C1459" s="9" t="s">
        <v>161</v>
      </c>
      <c r="D1459" s="9" t="str">
        <v>3100836 茨城県水戸市元吉田町３３０－４</v>
      </c>
    </row>
    <row r="1460" spans="1:4" s="1" customFormat="1">
      <c r="A1460" s="5">
        <v>290079</v>
      </c>
      <c r="B1460" s="9" t="str">
        <v>（一財）日本不動産研究所 水戸支所</v>
      </c>
      <c r="C1460" s="9" t="s">
        <v>196</v>
      </c>
      <c r="D1460" s="9" t="str">
        <v>3100021 茨城県水戸市南町３－４－１４</v>
      </c>
    </row>
    <row r="1461" spans="1:4" s="1" customFormat="1">
      <c r="A1461" s="5">
        <v>290080</v>
      </c>
      <c r="B1461" s="9" t="str">
        <v>（株）ヘッズ 東京本社</v>
      </c>
      <c r="C1461" s="9" t="s">
        <v>23</v>
      </c>
      <c r="D1461" s="9" t="str">
        <v>1500001 東京都渋谷区神宮前３－１３－２１</v>
      </c>
    </row>
    <row r="1462" spans="1:4" s="1" customFormat="1">
      <c r="A1462" s="5">
        <v>290080</v>
      </c>
      <c r="B1462" s="9" t="str">
        <v>（株）ヘッズ 東京本社</v>
      </c>
      <c r="C1462" s="9" t="s">
        <v>20</v>
      </c>
      <c r="D1462" s="9" t="str">
        <v>1500001 東京都渋谷区神宮前３－１３－２１</v>
      </c>
    </row>
    <row r="1463" spans="1:4" s="1" customFormat="1">
      <c r="A1463" s="5">
        <v>290081</v>
      </c>
      <c r="B1463" s="9" t="str">
        <v>（株）マッツプランニング</v>
      </c>
      <c r="C1463" s="9" t="s">
        <v>101</v>
      </c>
      <c r="D1463" s="9" t="str">
        <v>3190202 茨城県笠間市下郷２４６９－１</v>
      </c>
    </row>
    <row r="1464" spans="1:4" s="1" customFormat="1">
      <c r="A1464" s="5">
        <v>290081</v>
      </c>
      <c r="B1464" s="9" t="str">
        <v>（株）マッツプランニング</v>
      </c>
      <c r="C1464" s="9" t="s">
        <v>20</v>
      </c>
      <c r="D1464" s="9" t="str">
        <v>3190202 茨城県笠間市下郷２４６９－１</v>
      </c>
    </row>
    <row r="1465" spans="1:4" s="1" customFormat="1">
      <c r="A1465" s="5">
        <v>290083</v>
      </c>
      <c r="B1465" s="9" t="str">
        <v>土地家屋調査士法人リネアール</v>
      </c>
      <c r="C1465" s="9" t="s">
        <v>101</v>
      </c>
      <c r="D1465" s="9" t="str">
        <v>3100852 茨城県水戸市笠原町１２３１－５</v>
      </c>
    </row>
    <row r="1466" spans="1:4" s="1" customFormat="1">
      <c r="A1466" s="5">
        <v>290083</v>
      </c>
      <c r="B1466" s="9" t="str">
        <v>土地家屋調査士法人リネアール</v>
      </c>
      <c r="C1466" s="9" t="s">
        <v>191</v>
      </c>
      <c r="D1466" s="9" t="str">
        <v>3100852 茨城県水戸市笠原町１２３１－５</v>
      </c>
    </row>
    <row r="1467" spans="1:4" s="1" customFormat="1">
      <c r="A1467" s="5">
        <v>290084</v>
      </c>
      <c r="B1467" s="9" t="str">
        <v>（有）龍道技術サービス</v>
      </c>
      <c r="C1467" s="9" t="s">
        <v>101</v>
      </c>
      <c r="D1467" s="9" t="str">
        <v>3080104 茨城県筑西市木戸３７－２</v>
      </c>
    </row>
    <row r="1468" spans="1:4" s="1" customFormat="1">
      <c r="A1468" s="5">
        <v>290084</v>
      </c>
      <c r="B1468" s="9" t="str">
        <v>（有）龍道技術サービス</v>
      </c>
      <c r="C1468" s="9" t="s">
        <v>20</v>
      </c>
      <c r="D1468" s="9" t="str">
        <v>3080104 茨城県筑西市木戸３７－２</v>
      </c>
    </row>
    <row r="1469" spans="1:4" s="1" customFormat="1">
      <c r="A1469" s="5">
        <v>290085</v>
      </c>
      <c r="B1469" s="9" t="str">
        <v>禾設計事務所</v>
      </c>
      <c r="C1469" s="9" t="s">
        <v>23</v>
      </c>
      <c r="D1469" s="9" t="str">
        <v>3113431 茨城県小美玉市川中子３０５－２</v>
      </c>
    </row>
    <row r="1470" spans="1:4" s="1" customFormat="1">
      <c r="A1470" s="5">
        <v>290087</v>
      </c>
      <c r="B1470" s="9" t="str">
        <v>ケン設計事務所</v>
      </c>
      <c r="C1470" s="9" t="s">
        <v>23</v>
      </c>
      <c r="D1470" s="9" t="str">
        <v>3100841 茨城県水戸市酒門町３２８８－１１</v>
      </c>
    </row>
    <row r="1471" spans="1:4" s="1" customFormat="1">
      <c r="A1471" s="5">
        <v>290088</v>
      </c>
      <c r="B1471" s="9" t="str">
        <v>（有）藤建築事務所</v>
      </c>
      <c r="C1471" s="9" t="s">
        <v>23</v>
      </c>
      <c r="D1471" s="9" t="str">
        <v>3130004 茨城県常陸太田市馬場町７８－１</v>
      </c>
    </row>
    <row r="1472" spans="1:4" s="1" customFormat="1">
      <c r="A1472" s="5">
        <v>290089</v>
      </c>
      <c r="B1472" s="9" t="str">
        <v>中島建築設計事務所</v>
      </c>
      <c r="C1472" s="9" t="s">
        <v>23</v>
      </c>
      <c r="D1472" s="9" t="str">
        <v>3001232 茨城県牛久市上柏田１－３３－１７</v>
      </c>
    </row>
    <row r="1473" spans="1:4" s="1" customFormat="1">
      <c r="A1473" s="5">
        <v>290090</v>
      </c>
      <c r="B1473" s="9" t="str">
        <v>（株）ヤモリ</v>
      </c>
      <c r="C1473" s="9" t="s">
        <v>23</v>
      </c>
      <c r="D1473" s="9" t="str">
        <v>3050023 茨城県つくば市上ノ室９６７－１</v>
      </c>
    </row>
    <row r="1474" spans="1:4" s="1" customFormat="1">
      <c r="A1474" s="5">
        <v>290094</v>
      </c>
      <c r="B1474" s="9" t="str">
        <v>（株）建設環境研究所</v>
      </c>
      <c r="C1474" s="9" t="s">
        <v>101</v>
      </c>
      <c r="D1474" s="9" t="str">
        <v>1700013 東京都豊島区東池袋２－２３－２</v>
      </c>
    </row>
    <row r="1475" spans="1:4" s="1" customFormat="1">
      <c r="A1475" s="5">
        <v>290094</v>
      </c>
      <c r="B1475" s="9" t="str">
        <v>（株）建設環境研究所</v>
      </c>
      <c r="C1475" s="9" t="s">
        <v>23</v>
      </c>
      <c r="D1475" s="9" t="str">
        <v>1700013 東京都豊島区東池袋２－２３－２</v>
      </c>
    </row>
    <row r="1476" spans="1:4" s="1" customFormat="1">
      <c r="A1476" s="5">
        <v>290094</v>
      </c>
      <c r="B1476" s="9" t="str">
        <v>（株）建設環境研究所</v>
      </c>
      <c r="C1476" s="9" t="s">
        <v>20</v>
      </c>
      <c r="D1476" s="9" t="str">
        <v>1700013 東京都豊島区東池袋２－２３－２</v>
      </c>
    </row>
    <row r="1477" spans="1:4" s="1" customFormat="1">
      <c r="A1477" s="5">
        <v>290094</v>
      </c>
      <c r="B1477" s="9" t="str">
        <v>（株）建設環境研究所</v>
      </c>
      <c r="C1477" s="9" t="s">
        <v>21</v>
      </c>
      <c r="D1477" s="9" t="str">
        <v>1700013 東京都豊島区東池袋２－２３－２</v>
      </c>
    </row>
    <row r="1478" spans="1:4" s="1" customFormat="1">
      <c r="A1478" s="5">
        <v>290094</v>
      </c>
      <c r="B1478" s="9" t="str">
        <v>（株）建設環境研究所</v>
      </c>
      <c r="C1478" s="9" t="s">
        <v>121</v>
      </c>
      <c r="D1478" s="9" t="str">
        <v>1700013 東京都豊島区東池袋２－２３－２</v>
      </c>
    </row>
    <row r="1479" spans="1:4" s="1" customFormat="1">
      <c r="A1479" s="5">
        <v>290095</v>
      </c>
      <c r="B1479" s="9" t="str">
        <v>（株）エース 茨城営業所</v>
      </c>
      <c r="C1479" s="9" t="s">
        <v>101</v>
      </c>
      <c r="D1479" s="9" t="str">
        <v>3100836 茨城県水戸市元吉田町２７６ー５</v>
      </c>
    </row>
    <row r="1480" spans="1:4" s="1" customFormat="1">
      <c r="A1480" s="5">
        <v>290095</v>
      </c>
      <c r="B1480" s="9" t="str">
        <v>（株）エース 茨城営業所</v>
      </c>
      <c r="C1480" s="9" t="s">
        <v>20</v>
      </c>
      <c r="D1480" s="9" t="str">
        <v>3100836 茨城県水戸市元吉田町２７６ー５</v>
      </c>
    </row>
    <row r="1481" spans="1:4" s="1" customFormat="1">
      <c r="A1481" s="5">
        <v>290095</v>
      </c>
      <c r="B1481" s="9" t="str">
        <v>（株）エース 茨城営業所</v>
      </c>
      <c r="C1481" s="9" t="s">
        <v>21</v>
      </c>
      <c r="D1481" s="9" t="str">
        <v>3100836 茨城県水戸市元吉田町２７６ー５</v>
      </c>
    </row>
    <row r="1482" spans="1:4" s="1" customFormat="1">
      <c r="A1482" s="5">
        <v>290095</v>
      </c>
      <c r="B1482" s="9" t="str">
        <v>（株）エース 茨城営業所</v>
      </c>
      <c r="C1482" s="9" t="s">
        <v>161</v>
      </c>
      <c r="D1482" s="9" t="str">
        <v>3100836 茨城県水戸市元吉田町２７６ー５</v>
      </c>
    </row>
    <row r="1483" spans="1:4" s="1" customFormat="1">
      <c r="A1483" s="5">
        <v>290097</v>
      </c>
      <c r="B1483" s="9" t="str">
        <v>東亜測地（株）</v>
      </c>
      <c r="C1483" s="9" t="s">
        <v>101</v>
      </c>
      <c r="D1483" s="9" t="str">
        <v>3440115 埼玉県春日部市米島３４９－３</v>
      </c>
    </row>
    <row r="1484" spans="1:4" s="1" customFormat="1">
      <c r="A1484" s="5">
        <v>290097</v>
      </c>
      <c r="B1484" s="9" t="str">
        <v>東亜測地（株）</v>
      </c>
      <c r="C1484" s="9" t="s">
        <v>161</v>
      </c>
      <c r="D1484" s="9" t="str">
        <v>3440115 埼玉県春日部市米島３４９－３</v>
      </c>
    </row>
    <row r="1485" spans="1:4" s="1" customFormat="1">
      <c r="A1485" s="5">
        <v>290098</v>
      </c>
      <c r="B1485" s="9" t="str">
        <v>平田建築設計（株）</v>
      </c>
      <c r="C1485" s="9" t="s">
        <v>23</v>
      </c>
      <c r="D1485" s="9" t="str">
        <v>6620916 兵庫県西宮市戸田町５－１６</v>
      </c>
    </row>
    <row r="1486" spans="1:4" s="1" customFormat="1">
      <c r="A1486" s="5">
        <v>290099</v>
      </c>
      <c r="B1486" s="9" t="str">
        <v>（株）帝国コンサルタント 東京本社</v>
      </c>
      <c r="C1486" s="9" t="s">
        <v>101</v>
      </c>
      <c r="D1486" s="9" t="str">
        <v>1700005 東京都豊島区南大塚１－６０－２０</v>
      </c>
    </row>
    <row r="1487" spans="1:4" s="1" customFormat="1">
      <c r="A1487" s="5">
        <v>290099</v>
      </c>
      <c r="B1487" s="9" t="str">
        <v>（株）帝国コンサルタント 東京本社</v>
      </c>
      <c r="C1487" s="9" t="s">
        <v>20</v>
      </c>
      <c r="D1487" s="9" t="str">
        <v>1700005 東京都豊島区南大塚１－６０－２０</v>
      </c>
    </row>
    <row r="1488" spans="1:4" s="1" customFormat="1">
      <c r="A1488" s="5">
        <v>290099</v>
      </c>
      <c r="B1488" s="9" t="str">
        <v>（株）帝国コンサルタント 東京本社</v>
      </c>
      <c r="C1488" s="9" t="s">
        <v>21</v>
      </c>
      <c r="D1488" s="9" t="str">
        <v>1700005 東京都豊島区南大塚１－６０－２０</v>
      </c>
    </row>
    <row r="1489" spans="1:4" s="1" customFormat="1">
      <c r="A1489" s="5">
        <v>290099</v>
      </c>
      <c r="B1489" s="9" t="str">
        <v>（株）帝国コンサルタント 東京本社</v>
      </c>
      <c r="C1489" s="9" t="s">
        <v>161</v>
      </c>
      <c r="D1489" s="9" t="str">
        <v>1700005 東京都豊島区南大塚１－６０－２０</v>
      </c>
    </row>
    <row r="1490" spans="1:4" s="1" customFormat="1">
      <c r="A1490" s="5">
        <v>290100</v>
      </c>
      <c r="B1490" s="9" t="str">
        <v>（株）サポート</v>
      </c>
      <c r="C1490" s="9" t="s">
        <v>101</v>
      </c>
      <c r="D1490" s="9" t="str">
        <v>1100016 東京都台東区台東４－２９－８</v>
      </c>
    </row>
    <row r="1491" spans="1:4" s="1" customFormat="1">
      <c r="A1491" s="5">
        <v>290100</v>
      </c>
      <c r="B1491" s="9" t="str">
        <v>（株）サポート</v>
      </c>
      <c r="C1491" s="9" t="s">
        <v>23</v>
      </c>
      <c r="D1491" s="9" t="str">
        <v>1100016 東京都台東区台東４－２９－８</v>
      </c>
    </row>
    <row r="1492" spans="1:4" s="1" customFormat="1">
      <c r="A1492" s="5">
        <v>290100</v>
      </c>
      <c r="B1492" s="9" t="str">
        <v>（株）サポート</v>
      </c>
      <c r="C1492" s="9" t="s">
        <v>20</v>
      </c>
      <c r="D1492" s="9" t="str">
        <v>1100016 東京都台東区台東４－２９－８</v>
      </c>
    </row>
    <row r="1493" spans="1:4" s="1" customFormat="1">
      <c r="A1493" s="5">
        <v>290100</v>
      </c>
      <c r="B1493" s="9" t="str">
        <v>（株）サポート</v>
      </c>
      <c r="C1493" s="9" t="s">
        <v>21</v>
      </c>
      <c r="D1493" s="9" t="str">
        <v>1100016 東京都台東区台東４－２９－８</v>
      </c>
    </row>
    <row r="1494" spans="1:4" s="1" customFormat="1">
      <c r="A1494" s="5">
        <v>290100</v>
      </c>
      <c r="B1494" s="9" t="str">
        <v>（株）サポート</v>
      </c>
      <c r="C1494" s="9" t="s">
        <v>161</v>
      </c>
      <c r="D1494" s="9" t="str">
        <v>1100016 東京都台東区台東４－２９－８</v>
      </c>
    </row>
    <row r="1495" spans="1:4" s="1" customFormat="1">
      <c r="A1495" s="5">
        <v>290101</v>
      </c>
      <c r="B1495" s="9" t="str">
        <v>（株）スリーエスコンサルタンツ 東日本支社</v>
      </c>
      <c r="C1495" s="9" t="s">
        <v>101</v>
      </c>
      <c r="D1495" s="9" t="str">
        <v>1360071 東京都江東区亀戸２－２７－７</v>
      </c>
    </row>
    <row r="1496" spans="1:4" s="1" customFormat="1">
      <c r="A1496" s="5">
        <v>290101</v>
      </c>
      <c r="B1496" s="9" t="str">
        <v>（株）スリーエスコンサルタンツ 東日本支社</v>
      </c>
      <c r="C1496" s="9" t="s">
        <v>20</v>
      </c>
      <c r="D1496" s="9" t="str">
        <v>1360071 東京都江東区亀戸２－２７－７</v>
      </c>
    </row>
    <row r="1497" spans="1:4" s="1" customFormat="1">
      <c r="A1497" s="5">
        <v>290102</v>
      </c>
      <c r="B1497" s="9" t="str">
        <v>（株）弘洋第一コンサルタンツ 茨城支社</v>
      </c>
      <c r="C1497" s="9" t="s">
        <v>101</v>
      </c>
      <c r="D1497" s="9" t="str">
        <v>3000037 茨城県土浦市桜町４－３－２０</v>
      </c>
    </row>
    <row r="1498" spans="1:4" s="1" customFormat="1">
      <c r="A1498" s="5">
        <v>290102</v>
      </c>
      <c r="B1498" s="9" t="str">
        <v>（株）弘洋第一コンサルタンツ 茨城支社</v>
      </c>
      <c r="C1498" s="9" t="s">
        <v>20</v>
      </c>
      <c r="D1498" s="9" t="str">
        <v>3000037 茨城県土浦市桜町４－３－２０</v>
      </c>
    </row>
    <row r="1499" spans="1:4" s="1" customFormat="1">
      <c r="A1499" s="5">
        <v>290102</v>
      </c>
      <c r="B1499" s="9" t="str">
        <v>（株）弘洋第一コンサルタンツ 茨城支社</v>
      </c>
      <c r="C1499" s="9" t="s">
        <v>161</v>
      </c>
      <c r="D1499" s="9" t="str">
        <v>3000037 茨城県土浦市桜町４－３－２０</v>
      </c>
    </row>
    <row r="1500" spans="1:4" s="1" customFormat="1">
      <c r="A1500" s="5">
        <v>290103</v>
      </c>
      <c r="B1500" s="9" t="str">
        <v>（株）翔設計</v>
      </c>
      <c r="C1500" s="9" t="s">
        <v>23</v>
      </c>
      <c r="D1500" s="9" t="str">
        <v>1510051 東京都渋谷区千駄ヶ谷４－２４－１５</v>
      </c>
    </row>
    <row r="1501" spans="1:4" s="1" customFormat="1">
      <c r="A1501" s="5">
        <v>290104</v>
      </c>
      <c r="B1501" s="9" t="str">
        <v>（株）一測設計 郡山支店</v>
      </c>
      <c r="C1501" s="9" t="s">
        <v>101</v>
      </c>
      <c r="D1501" s="9" t="str">
        <v>9630551 福島県郡山市喜久田町松ヶ作１６－１７５</v>
      </c>
    </row>
    <row r="1502" spans="1:4" s="1" customFormat="1">
      <c r="A1502" s="5">
        <v>290104</v>
      </c>
      <c r="B1502" s="9" t="str">
        <v>（株）一測設計 郡山支店</v>
      </c>
      <c r="C1502" s="9" t="s">
        <v>20</v>
      </c>
      <c r="D1502" s="9" t="str">
        <v>9630551 福島県郡山市喜久田町松ヶ作１６－１７５</v>
      </c>
    </row>
    <row r="1503" spans="1:4" s="1" customFormat="1">
      <c r="A1503" s="5">
        <v>290104</v>
      </c>
      <c r="B1503" s="9" t="str">
        <v>（株）一測設計 郡山支店</v>
      </c>
      <c r="C1503" s="9" t="s">
        <v>21</v>
      </c>
      <c r="D1503" s="9" t="str">
        <v>9630551 福島県郡山市喜久田町松ヶ作１６－１７５</v>
      </c>
    </row>
    <row r="1504" spans="1:4" s="1" customFormat="1">
      <c r="A1504" s="5">
        <v>290104</v>
      </c>
      <c r="B1504" s="9" t="str">
        <v>（株）一測設計 郡山支店</v>
      </c>
      <c r="C1504" s="9" t="s">
        <v>161</v>
      </c>
      <c r="D1504" s="9" t="str">
        <v>9630551 福島県郡山市喜久田町松ヶ作１６－１７５</v>
      </c>
    </row>
    <row r="1505" spans="1:4" s="1" customFormat="1">
      <c r="A1505" s="5">
        <v>290105</v>
      </c>
      <c r="B1505" s="9" t="str">
        <v>東京テレメッセージ（株）</v>
      </c>
      <c r="C1505" s="9" t="s">
        <v>20</v>
      </c>
      <c r="D1505" s="9" t="str">
        <v>1050003 東京都港区西新橋２－３５－２</v>
      </c>
    </row>
    <row r="1506" spans="1:4" s="1" customFormat="1">
      <c r="A1506" s="5">
        <v>290107</v>
      </c>
      <c r="B1506" s="9" t="str">
        <v>システム企画設計（株）</v>
      </c>
      <c r="C1506" s="9" t="s">
        <v>20</v>
      </c>
      <c r="D1506" s="9" t="str">
        <v>9830833 宮城県仙台市宮城野区東仙台５－２１－６７</v>
      </c>
    </row>
    <row r="1507" spans="1:4" s="1" customFormat="1">
      <c r="A1507" s="5">
        <v>290108</v>
      </c>
      <c r="B1507" s="9" t="str">
        <v>（株）アコード</v>
      </c>
      <c r="C1507" s="9" t="s">
        <v>101</v>
      </c>
      <c r="D1507" s="9" t="str">
        <v>5500003 大阪府大阪市西区京町堀１－１０－１４</v>
      </c>
    </row>
    <row r="1508" spans="1:4" s="1" customFormat="1">
      <c r="A1508" s="5">
        <v>290108</v>
      </c>
      <c r="B1508" s="9" t="str">
        <v>（株）アコード</v>
      </c>
      <c r="C1508" s="9" t="s">
        <v>20</v>
      </c>
      <c r="D1508" s="9" t="str">
        <v>5500003 大阪府大阪市西区京町堀１－１０－１４</v>
      </c>
    </row>
    <row r="1509" spans="1:4" s="1" customFormat="1">
      <c r="A1509" s="5">
        <v>290111</v>
      </c>
      <c r="B1509" s="9" t="str">
        <v>（株）総合環境分析 茨城営業所</v>
      </c>
      <c r="C1509" s="9" t="s">
        <v>20</v>
      </c>
      <c r="D1509" s="9" t="str">
        <v>3111205 茨城県ひたちなか市十三奉行１９４０－２</v>
      </c>
    </row>
    <row r="1510" spans="1:4" s="1" customFormat="1">
      <c r="A1510" s="5">
        <v>290111</v>
      </c>
      <c r="B1510" s="9" t="str">
        <v>（株）総合環境分析 茨城営業所</v>
      </c>
      <c r="C1510" s="9" t="s">
        <v>121</v>
      </c>
      <c r="D1510" s="9" t="str">
        <v>3111205 茨城県ひたちなか市十三奉行１９４０－２</v>
      </c>
    </row>
    <row r="1511" spans="1:4" s="1" customFormat="1">
      <c r="A1511" s="5">
        <v>290114</v>
      </c>
      <c r="B1511" s="9" t="str">
        <v>（株）あい設計 東京支社</v>
      </c>
      <c r="C1511" s="9" t="s">
        <v>23</v>
      </c>
      <c r="D1511" s="9" t="str">
        <v>1360071 東京都江東区亀戸２－２６－１０</v>
      </c>
    </row>
    <row r="1512" spans="1:4" s="1" customFormat="1">
      <c r="A1512" s="5">
        <v>290115</v>
      </c>
      <c r="B1512" s="9" t="str">
        <v>（株）アトラスワークス</v>
      </c>
      <c r="C1512" s="9" t="s">
        <v>20</v>
      </c>
      <c r="D1512" s="9" t="str">
        <v>1030027 東京都中央区日本橋２－１－１７　丹生ビル２階</v>
      </c>
    </row>
    <row r="1513" spans="1:4" s="1" customFormat="1">
      <c r="A1513" s="5">
        <v>290116</v>
      </c>
      <c r="B1513" s="9" t="str">
        <v>アトリエ０３建築設計事務所</v>
      </c>
      <c r="C1513" s="9" t="s">
        <v>23</v>
      </c>
      <c r="D1513" s="9" t="str">
        <v>3050023 茨城県つくば市上ノ室５２６</v>
      </c>
    </row>
    <row r="1514" spans="1:4" s="1" customFormat="1">
      <c r="A1514" s="5">
        <v>290117</v>
      </c>
      <c r="B1514" s="9" t="str">
        <v>（株）アトリエ・トルカ</v>
      </c>
      <c r="C1514" s="9" t="s">
        <v>23</v>
      </c>
      <c r="D1514" s="9" t="str">
        <v>1550032 東京都世田谷区代沢２－１６－７－１階</v>
      </c>
    </row>
    <row r="1515" spans="1:4" s="1" customFormat="1">
      <c r="A1515" s="5">
        <v>290118</v>
      </c>
      <c r="B1515" s="9" t="str">
        <v>阿部興産（株）</v>
      </c>
      <c r="C1515" s="9" t="s">
        <v>101</v>
      </c>
      <c r="D1515" s="9" t="str">
        <v>3020033 茨城県取手市新取手３－５－１５</v>
      </c>
    </row>
    <row r="1516" spans="1:4" s="1" customFormat="1">
      <c r="A1516" s="5">
        <v>290119</v>
      </c>
      <c r="B1516" s="9" t="str">
        <v>（株）アレックス</v>
      </c>
      <c r="C1516" s="9" t="s">
        <v>23</v>
      </c>
      <c r="D1516" s="9" t="str">
        <v>9300817 富山県富山市下奥井１－２０－６</v>
      </c>
    </row>
    <row r="1517" spans="1:4" s="1" customFormat="1">
      <c r="A1517" s="5">
        <v>290120</v>
      </c>
      <c r="B1517" s="9" t="str">
        <v>イガラシ綜業（株）</v>
      </c>
      <c r="C1517" s="9" t="s">
        <v>23</v>
      </c>
      <c r="D1517" s="9" t="str">
        <v>3170073 茨城県日立市幸町２－８－６</v>
      </c>
    </row>
    <row r="1518" spans="1:4" s="1" customFormat="1">
      <c r="A1518" s="5">
        <v>290121</v>
      </c>
      <c r="B1518" s="9" t="str">
        <v>（株）エス・ディ・ワークス</v>
      </c>
      <c r="C1518" s="9" t="s">
        <v>23</v>
      </c>
      <c r="D1518" s="9" t="str">
        <v>3100852 茨城県水戸市笠原町２８８－１２</v>
      </c>
    </row>
    <row r="1519" spans="1:4" s="1" customFormat="1">
      <c r="A1519" s="5">
        <v>290122</v>
      </c>
      <c r="B1519" s="9" t="str">
        <v>（株）海老原設計事務所</v>
      </c>
      <c r="C1519" s="9" t="s">
        <v>23</v>
      </c>
      <c r="D1519" s="9" t="str">
        <v>3020033 茨城県取手市米ノ井１５７－５</v>
      </c>
    </row>
    <row r="1520" spans="1:4" s="1" customFormat="1">
      <c r="A1520" s="5">
        <v>290123</v>
      </c>
      <c r="B1520" s="9" t="str">
        <v>（株）エム・スタイル</v>
      </c>
      <c r="C1520" s="9" t="s">
        <v>23</v>
      </c>
      <c r="D1520" s="9" t="str">
        <v>3050051 茨城県つくば市二の宮２－５－１　吉春ビル３　４０３号室</v>
      </c>
    </row>
    <row r="1521" spans="1:4" s="1" customFormat="1">
      <c r="A1521" s="5">
        <v>290125</v>
      </c>
      <c r="B1521" s="9" t="str">
        <v>環境未来（株） 埼玉営業所</v>
      </c>
      <c r="C1521" s="9" t="s">
        <v>121</v>
      </c>
      <c r="D1521" s="9" t="str">
        <v>3630021 埼玉県桶川市泉１－８－７　エノモトビル１Ｆ</v>
      </c>
    </row>
    <row r="1522" spans="1:4" s="1" customFormat="1">
      <c r="A1522" s="5">
        <v>290127</v>
      </c>
      <c r="B1522" s="9" t="str">
        <v>（有）香山建築研究所</v>
      </c>
      <c r="C1522" s="9" t="s">
        <v>23</v>
      </c>
      <c r="D1522" s="9" t="str">
        <v>1130033 東京都文京区本郷２－１２－１０</v>
      </c>
    </row>
    <row r="1523" spans="1:4" s="1" customFormat="1">
      <c r="A1523" s="5">
        <v>290129</v>
      </c>
      <c r="B1523" s="9" t="str">
        <v>（株）佐野建築研究所</v>
      </c>
      <c r="C1523" s="9" t="s">
        <v>23</v>
      </c>
      <c r="D1523" s="9" t="str">
        <v>1510053 東京都渋谷区代々木２－２７－１５　高栄ビル</v>
      </c>
    </row>
    <row r="1524" spans="1:4" s="1" customFormat="1">
      <c r="A1524" s="5">
        <v>290130</v>
      </c>
      <c r="B1524" s="9" t="str">
        <v>（株）ＣＴＩリード</v>
      </c>
      <c r="C1524" s="9" t="s">
        <v>20</v>
      </c>
      <c r="D1524" s="9" t="str">
        <v>3300071 埼玉県さいたま市浦和区上木崎１－１４－６</v>
      </c>
    </row>
    <row r="1525" spans="1:4" s="1" customFormat="1">
      <c r="A1525" s="5">
        <v>290132</v>
      </c>
      <c r="B1525" s="9" t="str">
        <v>大日コンサルタント（株） 東京本社</v>
      </c>
      <c r="C1525" s="9" t="s">
        <v>101</v>
      </c>
      <c r="D1525" s="9" t="str">
        <v>1100015 東京都台東区東上野４－２７－３</v>
      </c>
    </row>
    <row r="1526" spans="1:4" s="1" customFormat="1">
      <c r="A1526" s="5">
        <v>290132</v>
      </c>
      <c r="B1526" s="9" t="str">
        <v>大日コンサルタント（株） 東京本社</v>
      </c>
      <c r="C1526" s="9" t="s">
        <v>20</v>
      </c>
      <c r="D1526" s="9" t="str">
        <v>1100015 東京都台東区東上野４－２７－３</v>
      </c>
    </row>
    <row r="1527" spans="1:4" s="1" customFormat="1">
      <c r="A1527" s="5">
        <v>290132</v>
      </c>
      <c r="B1527" s="9" t="str">
        <v>大日コンサルタント（株） 東京本社</v>
      </c>
      <c r="C1527" s="9" t="s">
        <v>21</v>
      </c>
      <c r="D1527" s="9" t="str">
        <v>1100015 東京都台東区東上野４－２７－３</v>
      </c>
    </row>
    <row r="1528" spans="1:4" s="1" customFormat="1">
      <c r="A1528" s="5">
        <v>290132</v>
      </c>
      <c r="B1528" s="9" t="str">
        <v>大日コンサルタント（株） 東京本社</v>
      </c>
      <c r="C1528" s="9" t="s">
        <v>161</v>
      </c>
      <c r="D1528" s="9" t="str">
        <v>1100015 東京都台東区東上野４－２７－３</v>
      </c>
    </row>
    <row r="1529" spans="1:4" s="1" customFormat="1">
      <c r="A1529" s="5">
        <v>290132</v>
      </c>
      <c r="B1529" s="9" t="str">
        <v>大日コンサルタント（株） 東京本社</v>
      </c>
      <c r="C1529" s="9" t="s">
        <v>121</v>
      </c>
      <c r="D1529" s="9" t="str">
        <v>1100015 東京都台東区東上野４－２７－３</v>
      </c>
    </row>
    <row r="1530" spans="1:4" s="1" customFormat="1">
      <c r="A1530" s="5">
        <v>290133</v>
      </c>
      <c r="B1530" s="9" t="str">
        <v>（株）高橋茂彌建築設計事務所 東京事務所</v>
      </c>
      <c r="C1530" s="9" t="s">
        <v>23</v>
      </c>
      <c r="D1530" s="9" t="str">
        <v>1060041 東京都港区麻布台１－６－１０　パークハビオ麻布台１５０１</v>
      </c>
    </row>
    <row r="1531" spans="1:4" s="1" customFormat="1">
      <c r="A1531" s="5">
        <v>290136</v>
      </c>
      <c r="B1531" s="9" t="str">
        <v xml:space="preserve">（株）戸田芳樹風景計画 </v>
      </c>
      <c r="C1531" s="9" t="s">
        <v>23</v>
      </c>
      <c r="D1531" s="9" t="str">
        <v>1510053 東京都渋谷区代々木１－３６－１</v>
      </c>
    </row>
    <row r="1532" spans="1:4" s="1" customFormat="1">
      <c r="A1532" s="5">
        <v>290136</v>
      </c>
      <c r="B1532" s="9" t="str">
        <v xml:space="preserve">（株）戸田芳樹風景計画 </v>
      </c>
      <c r="C1532" s="9" t="s">
        <v>20</v>
      </c>
      <c r="D1532" s="9" t="str">
        <v>1510053 東京都渋谷区代々木１－３６－１</v>
      </c>
    </row>
    <row r="1533" spans="1:4" s="1" customFormat="1">
      <c r="A1533" s="5">
        <v>290137</v>
      </c>
      <c r="B1533" s="9" t="str">
        <v>（株）ｆｏｕｎｄ　ｓｔｕｄｉｏ</v>
      </c>
      <c r="C1533" s="9" t="s">
        <v>23</v>
      </c>
      <c r="D1533" s="9" t="str">
        <v>3010855 茨城県龍ケ崎市藤ケ丘２－４－１</v>
      </c>
    </row>
    <row r="1534" spans="1:4" s="1" customFormat="1">
      <c r="A1534" s="5">
        <v>290139</v>
      </c>
      <c r="B1534" s="9" t="str">
        <v>（有）三代設計</v>
      </c>
      <c r="C1534" s="9" t="s">
        <v>101</v>
      </c>
      <c r="D1534" s="9" t="str">
        <v>3091211 茨城県桜川市岩瀬６８</v>
      </c>
    </row>
    <row r="1535" spans="1:4" s="1" customFormat="1">
      <c r="A1535" s="5">
        <v>290139</v>
      </c>
      <c r="B1535" s="9" t="str">
        <v>（有）三代設計</v>
      </c>
      <c r="C1535" s="9" t="s">
        <v>20</v>
      </c>
      <c r="D1535" s="9" t="str">
        <v>3091211 茨城県桜川市岩瀬６８</v>
      </c>
    </row>
    <row r="1536" spans="1:4" s="1" customFormat="1">
      <c r="A1536" s="5">
        <v>290139</v>
      </c>
      <c r="B1536" s="9" t="str">
        <v>（有）三代設計</v>
      </c>
      <c r="C1536" s="9" t="s">
        <v>21</v>
      </c>
      <c r="D1536" s="9" t="str">
        <v>3091211 茨城県桜川市岩瀬６８</v>
      </c>
    </row>
    <row r="1537" spans="1:4" s="1" customFormat="1">
      <c r="A1537" s="5">
        <v>290140</v>
      </c>
      <c r="B1537" s="9" t="str">
        <v>（株）宮本忠長建築設計事務所</v>
      </c>
      <c r="C1537" s="9" t="s">
        <v>23</v>
      </c>
      <c r="D1537" s="9" t="str">
        <v>3810012 長野県長野市大字柳原１８７５－１</v>
      </c>
    </row>
    <row r="1538" spans="1:4" s="1" customFormat="1">
      <c r="A1538" s="5">
        <v>290141</v>
      </c>
      <c r="B1538" s="9" t="str">
        <v>（株）森エンジニアリング</v>
      </c>
      <c r="C1538" s="9" t="s">
        <v>101</v>
      </c>
      <c r="D1538" s="9" t="str">
        <v>3760013 群馬県桐生市広沢町６－２６８－１</v>
      </c>
    </row>
    <row r="1539" spans="1:4" s="1" customFormat="1">
      <c r="A1539" s="5">
        <v>290141</v>
      </c>
      <c r="B1539" s="9" t="str">
        <v>（株）森エンジニアリング</v>
      </c>
      <c r="C1539" s="9" t="s">
        <v>20</v>
      </c>
      <c r="D1539" s="9" t="str">
        <v>3760013 群馬県桐生市広沢町６－２６８－１</v>
      </c>
    </row>
    <row r="1540" spans="1:4" s="1" customFormat="1">
      <c r="A1540" s="5">
        <v>290141</v>
      </c>
      <c r="B1540" s="9" t="str">
        <v>（株）森エンジニアリング</v>
      </c>
      <c r="C1540" s="9" t="s">
        <v>161</v>
      </c>
      <c r="D1540" s="9" t="str">
        <v>3760013 群馬県桐生市広沢町６－２６８－１</v>
      </c>
    </row>
    <row r="1541" spans="1:4" s="1" customFormat="1">
      <c r="A1541" s="5">
        <v>290142</v>
      </c>
      <c r="B1541" s="9" t="str">
        <v>（株）ヤマト設計</v>
      </c>
      <c r="C1541" s="9" t="s">
        <v>101</v>
      </c>
      <c r="D1541" s="9" t="str">
        <v>3214309 栃木県真岡市東光寺１－５－３</v>
      </c>
    </row>
    <row r="1542" spans="1:4" s="1" customFormat="1">
      <c r="A1542" s="5">
        <v>290142</v>
      </c>
      <c r="B1542" s="9" t="str">
        <v>（株）ヤマト設計</v>
      </c>
      <c r="C1542" s="9" t="s">
        <v>23</v>
      </c>
      <c r="D1542" s="9" t="str">
        <v>3214309 栃木県真岡市東光寺１－５－３</v>
      </c>
    </row>
    <row r="1543" spans="1:4" s="1" customFormat="1">
      <c r="A1543" s="5">
        <v>290142</v>
      </c>
      <c r="B1543" s="9" t="str">
        <v>（株）ヤマト設計</v>
      </c>
      <c r="C1543" s="9" t="s">
        <v>161</v>
      </c>
      <c r="D1543" s="9" t="str">
        <v>3214309 栃木県真岡市東光寺１－５－３</v>
      </c>
    </row>
    <row r="1544" spans="1:4" s="1" customFormat="1">
      <c r="A1544" s="5">
        <v>290143</v>
      </c>
      <c r="B1544" s="9" t="str">
        <v>雄電気設計監理事務所</v>
      </c>
      <c r="C1544" s="9" t="s">
        <v>23</v>
      </c>
      <c r="D1544" s="9" t="str">
        <v>3111301 茨城県大洗町磯浜町６８９７－１７</v>
      </c>
    </row>
    <row r="1545" spans="1:4" s="1" customFormat="1">
      <c r="A1545" s="5">
        <v>290144</v>
      </c>
      <c r="B1545" s="9" t="str">
        <v>（株）ランド・コンサルタント</v>
      </c>
      <c r="C1545" s="9" t="s">
        <v>101</v>
      </c>
      <c r="D1545" s="9" t="str">
        <v>1700004 東京都豊島区北大塚２－２７－３</v>
      </c>
    </row>
    <row r="1546" spans="1:4" s="1" customFormat="1">
      <c r="A1546" s="5">
        <v>290144</v>
      </c>
      <c r="B1546" s="9" t="str">
        <v>（株）ランド・コンサルタント</v>
      </c>
      <c r="C1546" s="9" t="s">
        <v>161</v>
      </c>
      <c r="D1546" s="9" t="str">
        <v>1700004 東京都豊島区北大塚２－２７－３</v>
      </c>
    </row>
    <row r="1547" spans="1:4" s="1" customFormat="1">
      <c r="A1547" s="5">
        <v>290144</v>
      </c>
      <c r="B1547" s="9" t="str">
        <v>（株）ランド・コンサルタント</v>
      </c>
      <c r="C1547" s="9" t="s">
        <v>196</v>
      </c>
      <c r="D1547" s="9" t="str">
        <v>1700004 東京都豊島区北大塚２－２７－３</v>
      </c>
    </row>
    <row r="1548" spans="1:4" s="1" customFormat="1">
      <c r="A1548" s="5" t="s">
        <v>208</v>
      </c>
      <c r="B1548" s="9" t="str">
        <v>（株）アーキプラン</v>
      </c>
      <c r="C1548" s="9" t="s">
        <v>23</v>
      </c>
      <c r="D1548" s="9" t="str">
        <v>3800823 長野県長野市南千歳１－７－１２</v>
      </c>
    </row>
    <row r="1549" spans="1:4" s="1" customFormat="1">
      <c r="A1549" s="5" t="s">
        <v>209</v>
      </c>
      <c r="B1549" s="9" t="str">
        <v>（株）アースコンサル</v>
      </c>
      <c r="C1549" s="9" t="s">
        <v>101</v>
      </c>
      <c r="D1549" s="9" t="str">
        <v>3150048 茨城県石岡市三村２５１１－３４</v>
      </c>
    </row>
    <row r="1550" spans="1:4" s="1" customFormat="1">
      <c r="A1550" s="5" t="s">
        <v>209</v>
      </c>
      <c r="B1550" s="9" t="str">
        <v>（株）アースコンサル</v>
      </c>
      <c r="C1550" s="9" t="s">
        <v>20</v>
      </c>
      <c r="D1550" s="9" t="str">
        <v>3150048 茨城県石岡市三村２５１１－３４</v>
      </c>
    </row>
    <row r="1551" spans="1:4" s="1" customFormat="1">
      <c r="A1551" s="5" t="s">
        <v>209</v>
      </c>
      <c r="B1551" s="9" t="str">
        <v>（株）アースコンサル</v>
      </c>
      <c r="C1551" s="9" t="s">
        <v>21</v>
      </c>
      <c r="D1551" s="9" t="str">
        <v>3150048 茨城県石岡市三村２５１１－３４</v>
      </c>
    </row>
    <row r="1552" spans="1:4" s="1" customFormat="1">
      <c r="A1552" s="5" t="s">
        <v>209</v>
      </c>
      <c r="B1552" s="9" t="str">
        <v>（株）アースコンサル</v>
      </c>
      <c r="C1552" s="9" t="s">
        <v>161</v>
      </c>
      <c r="D1552" s="9" t="str">
        <v>3150048 茨城県石岡市三村２５１１－３４</v>
      </c>
    </row>
    <row r="1553" spans="1:4" s="1" customFormat="1">
      <c r="A1553" s="5" t="s">
        <v>136</v>
      </c>
      <c r="B1553" s="9" t="str">
        <v>（株）相坂研介設計アトリエ</v>
      </c>
      <c r="C1553" s="9" t="s">
        <v>23</v>
      </c>
      <c r="D1553" s="9" t="str">
        <v>1020083 東京都千代田区麹町１－３－１１</v>
      </c>
    </row>
    <row r="1554" spans="1:4" s="1" customFormat="1">
      <c r="A1554" s="5" t="s">
        <v>210</v>
      </c>
      <c r="B1554" s="9" t="str">
        <v>（株）会葉 茨城営業所</v>
      </c>
      <c r="C1554" s="9" t="s">
        <v>21</v>
      </c>
      <c r="D1554" s="9" t="str">
        <v>3150121 茨城県石岡市真家２６７４－２０</v>
      </c>
    </row>
    <row r="1555" spans="1:4" s="1" customFormat="1">
      <c r="A1555" s="5" t="s">
        <v>211</v>
      </c>
      <c r="B1555" s="9" t="str">
        <v>Ａｎ建築設計事務所</v>
      </c>
      <c r="C1555" s="9" t="s">
        <v>23</v>
      </c>
      <c r="D1555" s="9" t="str">
        <v>3100852 茨城県水戸市笠原町３５０－１７</v>
      </c>
    </row>
    <row r="1556" spans="1:4" s="1" customFormat="1">
      <c r="A1556" s="5" t="s">
        <v>174</v>
      </c>
      <c r="B1556" s="9" t="str">
        <v>（株）井川建築設計事務所</v>
      </c>
      <c r="C1556" s="9" t="s">
        <v>23</v>
      </c>
      <c r="D1556" s="9" t="str">
        <v>3000638 茨城県稲敷市古渡６１３</v>
      </c>
    </row>
    <row r="1557" spans="1:4" s="1" customFormat="1">
      <c r="A1557" s="5" t="s">
        <v>199</v>
      </c>
      <c r="B1557" s="9" t="str">
        <v>（株）エーシーエ設計 東京支社</v>
      </c>
      <c r="C1557" s="9" t="s">
        <v>23</v>
      </c>
      <c r="D1557" s="9" t="str">
        <v>1010041 東京都千代田区神田須田町１－３－９　ＰＭＯ神田万世橋４階</v>
      </c>
    </row>
    <row r="1558" spans="1:4" s="1" customFormat="1">
      <c r="A1558" s="5" t="s">
        <v>98</v>
      </c>
      <c r="B1558" s="9" t="str">
        <v>応用技術（株）</v>
      </c>
      <c r="C1558" s="9" t="s">
        <v>101</v>
      </c>
      <c r="D1558" s="9" t="str">
        <v>5300015 大阪府大阪市北区中崎西２－４－１２　梅田センタービル</v>
      </c>
    </row>
    <row r="1559" spans="1:4" s="1" customFormat="1">
      <c r="A1559" s="5" t="s">
        <v>98</v>
      </c>
      <c r="B1559" s="9" t="str">
        <v>応用技術（株）</v>
      </c>
      <c r="C1559" s="9" t="s">
        <v>23</v>
      </c>
      <c r="D1559" s="9" t="str">
        <v>5300015 大阪府大阪市北区中崎西２－４－１２　梅田センタービル</v>
      </c>
    </row>
    <row r="1560" spans="1:4" s="1" customFormat="1">
      <c r="A1560" s="5" t="s">
        <v>98</v>
      </c>
      <c r="B1560" s="9" t="str">
        <v>応用技術（株）</v>
      </c>
      <c r="C1560" s="9" t="s">
        <v>20</v>
      </c>
      <c r="D1560" s="9" t="str">
        <v>5300015 大阪府大阪市北区中崎西２－４－１２　梅田センタービル</v>
      </c>
    </row>
    <row r="1561" spans="1:4" s="1" customFormat="1">
      <c r="A1561" s="5" t="s">
        <v>98</v>
      </c>
      <c r="B1561" s="9" t="str">
        <v>応用技術（株）</v>
      </c>
      <c r="C1561" s="9" t="s">
        <v>121</v>
      </c>
      <c r="D1561" s="9" t="str">
        <v>5300015 大阪府大阪市北区中崎西２－４－１２　梅田センタービル</v>
      </c>
    </row>
    <row r="1562" spans="1:4" s="1" customFormat="1">
      <c r="A1562" s="5" t="s">
        <v>42</v>
      </c>
      <c r="B1562" s="9" t="str">
        <v>かなめ測量（株）</v>
      </c>
      <c r="C1562" s="9" t="s">
        <v>101</v>
      </c>
      <c r="D1562" s="9" t="str">
        <v>3002622 茨城県つくば市要４５８－１</v>
      </c>
    </row>
    <row r="1563" spans="1:4" s="1" customFormat="1">
      <c r="A1563" s="5" t="s">
        <v>202</v>
      </c>
      <c r="B1563" s="9" t="str">
        <v>（株）建文</v>
      </c>
      <c r="C1563" s="9" t="s">
        <v>23</v>
      </c>
      <c r="D1563" s="9" t="str">
        <v>1640011 東京都中野区中央１－２２ー１３</v>
      </c>
    </row>
    <row r="1564" spans="1:4" s="1" customFormat="1">
      <c r="A1564" s="5" t="s">
        <v>212</v>
      </c>
      <c r="B1564" s="9" t="str">
        <v>（株）栄設計</v>
      </c>
      <c r="C1564" s="9" t="s">
        <v>101</v>
      </c>
      <c r="D1564" s="9" t="str">
        <v>1670043 東京都杉並区上荻３－２４－１３</v>
      </c>
    </row>
    <row r="1565" spans="1:4" s="1" customFormat="1">
      <c r="A1565" s="5" t="s">
        <v>212</v>
      </c>
      <c r="B1565" s="9" t="str">
        <v>（株）栄設計</v>
      </c>
      <c r="C1565" s="9" t="s">
        <v>23</v>
      </c>
      <c r="D1565" s="9" t="str">
        <v>1670043 東京都杉並区上荻３－２４－１３</v>
      </c>
    </row>
    <row r="1566" spans="1:4" s="1" customFormat="1">
      <c r="A1566" s="5" t="s">
        <v>212</v>
      </c>
      <c r="B1566" s="9" t="str">
        <v>（株）栄設計</v>
      </c>
      <c r="C1566" s="9" t="s">
        <v>20</v>
      </c>
      <c r="D1566" s="9" t="str">
        <v>1670043 東京都杉並区上荻３－２４－１３</v>
      </c>
    </row>
    <row r="1567" spans="1:4" s="1" customFormat="1">
      <c r="A1567" s="5" t="s">
        <v>212</v>
      </c>
      <c r="B1567" s="9" t="str">
        <v>（株）栄設計</v>
      </c>
      <c r="C1567" s="9" t="s">
        <v>161</v>
      </c>
      <c r="D1567" s="9" t="str">
        <v>1670043 東京都杉並区上荻３－２４－１３</v>
      </c>
    </row>
    <row r="1568" spans="1:4" s="1" customFormat="1">
      <c r="A1568" s="5" t="s">
        <v>49</v>
      </c>
      <c r="B1568" s="9" t="str">
        <v>（株）サンキヨウ技研</v>
      </c>
      <c r="C1568" s="9" t="s">
        <v>101</v>
      </c>
      <c r="D1568" s="9" t="str">
        <v>3050868 茨城県つくば市台町３－８－２６</v>
      </c>
    </row>
    <row r="1569" spans="1:4" s="1" customFormat="1">
      <c r="A1569" s="5" t="s">
        <v>49</v>
      </c>
      <c r="B1569" s="9" t="str">
        <v>（株）サンキヨウ技研</v>
      </c>
      <c r="C1569" s="9" t="s">
        <v>20</v>
      </c>
      <c r="D1569" s="9" t="str">
        <v>3050868 茨城県つくば市台町３－８－２６</v>
      </c>
    </row>
    <row r="1570" spans="1:4" s="1" customFormat="1">
      <c r="A1570" s="5" t="s">
        <v>49</v>
      </c>
      <c r="B1570" s="9" t="str">
        <v>（株）サンキヨウ技研</v>
      </c>
      <c r="C1570" s="9" t="s">
        <v>21</v>
      </c>
      <c r="D1570" s="9" t="str">
        <v>3050868 茨城県つくば市台町３－８－２６</v>
      </c>
    </row>
    <row r="1571" spans="1:4" s="1" customFormat="1">
      <c r="A1571" s="5" t="s">
        <v>95</v>
      </c>
      <c r="B1571" s="9" t="str">
        <v>（株）水文環境</v>
      </c>
      <c r="C1571" s="9" t="s">
        <v>101</v>
      </c>
      <c r="D1571" s="9" t="str">
        <v>1010027 東京都千代田区神田平河町１</v>
      </c>
    </row>
    <row r="1572" spans="1:4" s="1" customFormat="1">
      <c r="A1572" s="5" t="s">
        <v>95</v>
      </c>
      <c r="B1572" s="9" t="str">
        <v>（株）水文環境</v>
      </c>
      <c r="C1572" s="9" t="s">
        <v>20</v>
      </c>
      <c r="D1572" s="9" t="str">
        <v>1010027 東京都千代田区神田平河町１</v>
      </c>
    </row>
    <row r="1573" spans="1:4" s="1" customFormat="1">
      <c r="A1573" s="5" t="s">
        <v>130</v>
      </c>
      <c r="B1573" s="9" t="str">
        <v>正和設計（株） 茨城営業所</v>
      </c>
      <c r="C1573" s="9" t="s">
        <v>101</v>
      </c>
      <c r="D1573" s="9" t="str">
        <v>3010034 茨城県龍ケ崎市小通幸谷町１７６－１－１０９</v>
      </c>
    </row>
    <row r="1574" spans="1:4" s="1" customFormat="1">
      <c r="A1574" s="5" t="s">
        <v>130</v>
      </c>
      <c r="B1574" s="9" t="str">
        <v>正和設計（株） 茨城営業所</v>
      </c>
      <c r="C1574" s="9" t="s">
        <v>20</v>
      </c>
      <c r="D1574" s="9" t="str">
        <v>3010034 茨城県龍ケ崎市小通幸谷町１７６－１－１０９</v>
      </c>
    </row>
    <row r="1575" spans="1:4" s="1" customFormat="1">
      <c r="A1575" s="5" t="s">
        <v>130</v>
      </c>
      <c r="B1575" s="9" t="str">
        <v>正和設計（株） 茨城営業所</v>
      </c>
      <c r="C1575" s="9" t="s">
        <v>21</v>
      </c>
      <c r="D1575" s="9" t="str">
        <v>3010034 茨城県龍ケ崎市小通幸谷町１７６－１－１０９</v>
      </c>
    </row>
    <row r="1576" spans="1:4" s="1" customFormat="1">
      <c r="A1576" s="5" t="s">
        <v>204</v>
      </c>
      <c r="B1576" s="9" t="str">
        <v>（株）総合不動産鑑定コンサルタント</v>
      </c>
      <c r="C1576" s="9" t="s">
        <v>161</v>
      </c>
      <c r="D1576" s="9" t="str">
        <v>1700013 東京都豊島区東池袋１－３３－８　ＮＢＦ池袋タワー７階</v>
      </c>
    </row>
    <row r="1577" spans="1:4" s="1" customFormat="1">
      <c r="A1577" s="5" t="s">
        <v>204</v>
      </c>
      <c r="B1577" s="9" t="str">
        <v>（株）総合不動産鑑定コンサルタント</v>
      </c>
      <c r="C1577" s="9" t="s">
        <v>196</v>
      </c>
      <c r="D1577" s="9" t="str">
        <v>1700013 東京都豊島区東池袋１－３３－８　ＮＢＦ池袋タワー７階</v>
      </c>
    </row>
    <row r="1578" spans="1:4" s="1" customFormat="1">
      <c r="A1578" s="5" t="s">
        <v>200</v>
      </c>
      <c r="B1578" s="9" t="str">
        <v>（株）地域開発コンサルタンツ</v>
      </c>
      <c r="C1578" s="9" t="s">
        <v>101</v>
      </c>
      <c r="D1578" s="9" t="str">
        <v>1160013 東京都荒川区西日暮里２－２７－４</v>
      </c>
    </row>
    <row r="1579" spans="1:4" s="1" customFormat="1">
      <c r="A1579" s="5" t="s">
        <v>200</v>
      </c>
      <c r="B1579" s="9" t="str">
        <v>（株）地域開発コンサルタンツ</v>
      </c>
      <c r="C1579" s="9" t="s">
        <v>20</v>
      </c>
      <c r="D1579" s="9" t="str">
        <v>1160013 東京都荒川区西日暮里２－２７－４</v>
      </c>
    </row>
    <row r="1580" spans="1:4" s="1" customFormat="1">
      <c r="A1580" s="5" t="s">
        <v>205</v>
      </c>
      <c r="B1580" s="9" t="str">
        <v>中央航業（株）</v>
      </c>
      <c r="C1580" s="9" t="s">
        <v>101</v>
      </c>
      <c r="D1580" s="9" t="str">
        <v>3620051 埼玉県上尾市大字地頭方３３２ー７</v>
      </c>
    </row>
    <row r="1581" spans="1:4" s="1" customFormat="1">
      <c r="A1581" s="5" t="s">
        <v>198</v>
      </c>
      <c r="B1581" s="9" t="str">
        <v>（株）ツクバコンサルタンツ</v>
      </c>
      <c r="C1581" s="9" t="s">
        <v>101</v>
      </c>
      <c r="D1581" s="9" t="str">
        <v>3004351 茨城県つくば市上大島３１－２</v>
      </c>
    </row>
    <row r="1582" spans="1:4" s="1" customFormat="1">
      <c r="A1582" s="5" t="s">
        <v>207</v>
      </c>
      <c r="B1582" s="9" t="str">
        <v>（株）東洋計測リサーチ</v>
      </c>
      <c r="C1582" s="9" t="s">
        <v>20</v>
      </c>
      <c r="D1582" s="9" t="str">
        <v>3002635 茨城県つくば市東光台１－６－６</v>
      </c>
    </row>
    <row r="1583" spans="1:4" s="1" customFormat="1">
      <c r="A1583" s="5" t="s">
        <v>213</v>
      </c>
      <c r="B1583" s="9" t="str">
        <v>（株）都市計画２１</v>
      </c>
      <c r="C1583" s="9" t="s">
        <v>20</v>
      </c>
      <c r="D1583" s="9" t="str">
        <v>1030013 東京都中央区日本橋人形町１ー６ー１０</v>
      </c>
    </row>
    <row r="1584" spans="1:4" s="1" customFormat="1">
      <c r="A1584" s="5" t="s">
        <v>214</v>
      </c>
      <c r="B1584" s="9" t="str">
        <v>土地家屋調査士上野邦幸事務所</v>
      </c>
      <c r="C1584" s="9" t="s">
        <v>191</v>
      </c>
      <c r="D1584" s="9" t="str">
        <v>3100905 茨城県水戸市石川３－４１４６－２</v>
      </c>
    </row>
    <row r="1585" spans="1:4" s="1" customFormat="1">
      <c r="A1585" s="5" t="s">
        <v>168</v>
      </c>
      <c r="B1585" s="9" t="str">
        <v>土地家屋調査士疋田敬之事務所</v>
      </c>
      <c r="C1585" s="9" t="s">
        <v>191</v>
      </c>
      <c r="D1585" s="9" t="str">
        <v>3100903 茨城県水戸市堀町１１２５－３０</v>
      </c>
    </row>
    <row r="1586" spans="1:4" s="1" customFormat="1">
      <c r="A1586" s="5" t="s">
        <v>65</v>
      </c>
      <c r="B1586" s="9" t="str">
        <v>（株）なか建築工房</v>
      </c>
      <c r="C1586" s="9" t="s">
        <v>23</v>
      </c>
      <c r="D1586" s="9" t="str">
        <v>3110105 茨城県那珂市菅谷５４４３－１０</v>
      </c>
    </row>
    <row r="1587" spans="1:4" s="1" customFormat="1">
      <c r="A1587" s="5" t="s">
        <v>201</v>
      </c>
      <c r="B1587" s="9" t="str">
        <v>日本海上工事（株）</v>
      </c>
      <c r="C1587" s="9" t="s">
        <v>101</v>
      </c>
      <c r="D1587" s="9" t="str">
        <v>1120004 東京都文京区後楽１－７－２７</v>
      </c>
    </row>
    <row r="1588" spans="1:4" s="1" customFormat="1">
      <c r="A1588" s="5" t="s">
        <v>201</v>
      </c>
      <c r="B1588" s="9" t="str">
        <v>日本海上工事（株）</v>
      </c>
      <c r="C1588" s="9" t="s">
        <v>21</v>
      </c>
      <c r="D1588" s="9" t="str">
        <v>1120004 東京都文京区後楽１－７－２７</v>
      </c>
    </row>
    <row r="1589" spans="1:4" s="1" customFormat="1">
      <c r="A1589" s="5" t="s">
        <v>147</v>
      </c>
      <c r="B1589" s="9" t="str">
        <v>ハナワ建築設計事務所（株）</v>
      </c>
      <c r="C1589" s="9" t="s">
        <v>23</v>
      </c>
      <c r="D1589" s="9" t="str">
        <v>3111311 茨城県大洗町大貫町２５６－４７４</v>
      </c>
    </row>
    <row r="1590" spans="1:4" s="1" customFormat="1">
      <c r="A1590" s="5" t="s">
        <v>206</v>
      </c>
      <c r="B1590" s="9" t="str">
        <v>（株）濱田慎太建築事務所</v>
      </c>
      <c r="C1590" s="9" t="s">
        <v>23</v>
      </c>
      <c r="D1590" s="9" t="str">
        <v>2210825 神奈川県横浜市神奈川区反町２ー１６ー５　コーポサトック２３号</v>
      </c>
    </row>
    <row r="1591" spans="1:4" s="1" customFormat="1">
      <c r="A1591" s="5" t="s">
        <v>48</v>
      </c>
      <c r="B1591" s="9" t="str">
        <v>（株）坂茂建築設計</v>
      </c>
      <c r="C1591" s="9" t="s">
        <v>23</v>
      </c>
      <c r="D1591" s="9" t="str">
        <v>1560043 東京都世田谷区松原５ー２ー４</v>
      </c>
    </row>
    <row r="1592" spans="1:4" s="1" customFormat="1">
      <c r="A1592" s="5" t="s">
        <v>215</v>
      </c>
      <c r="B1592" s="9" t="str">
        <v>（株）東日本建設コンサルタント 茨城支店</v>
      </c>
      <c r="C1592" s="9" t="s">
        <v>101</v>
      </c>
      <c r="D1592" s="9" t="str">
        <v>3120042 茨城県ひたちなか市東大島３－１０－１３　サンハイツ大山Ａ　１０５号室</v>
      </c>
    </row>
    <row r="1593" spans="1:4" s="1" customFormat="1">
      <c r="A1593" s="5" t="s">
        <v>215</v>
      </c>
      <c r="B1593" s="9" t="str">
        <v>（株）東日本建設コンサルタント 茨城支店</v>
      </c>
      <c r="C1593" s="9" t="s">
        <v>20</v>
      </c>
      <c r="D1593" s="9" t="str">
        <v>3120042 茨城県ひたちなか市東大島３－１０－１３　サンハイツ大山Ａ　１０５号室</v>
      </c>
    </row>
    <row r="1594" spans="1:4" s="1" customFormat="1">
      <c r="A1594" s="5" t="s">
        <v>215</v>
      </c>
      <c r="B1594" s="9" t="str">
        <v>（株）東日本建設コンサルタント 茨城支店</v>
      </c>
      <c r="C1594" s="9" t="s">
        <v>161</v>
      </c>
      <c r="D1594" s="9" t="str">
        <v>3120042 茨城県ひたちなか市東大島３－１０－１３　サンハイツ大山Ａ　１０５号室</v>
      </c>
    </row>
    <row r="1595" spans="1:4" s="1" customFormat="1">
      <c r="A1595" s="5" t="s">
        <v>216</v>
      </c>
      <c r="B1595" s="9" t="str">
        <v>ベックス（株）</v>
      </c>
      <c r="C1595" s="9" t="s">
        <v>23</v>
      </c>
      <c r="D1595" s="9" t="str">
        <v>1010046 東京都千代田区神田多町２－２　神田２１ビル６階</v>
      </c>
    </row>
    <row r="1596" spans="1:4" s="1" customFormat="1">
      <c r="A1596" s="5" t="s">
        <v>217</v>
      </c>
      <c r="B1596" s="9" t="str">
        <v>前田建設工業（株） 茨城営業所</v>
      </c>
      <c r="C1596" s="9" t="s">
        <v>23</v>
      </c>
      <c r="D1596" s="9" t="str">
        <v>3100021 茨城県水戸市南町２－６－１３</v>
      </c>
    </row>
    <row r="1597" spans="1:4" s="1" customFormat="1">
      <c r="A1597" s="6" t="s">
        <v>217</v>
      </c>
      <c r="B1597" s="9" t="str">
        <v>前田建設工業（株） 茨城営業所</v>
      </c>
      <c r="C1597" s="9" t="s">
        <v>20</v>
      </c>
      <c r="D1597" s="9" t="str">
        <v>3100021 茨城県水戸市南町２－６－１３</v>
      </c>
    </row>
    <row r="1598" spans="1:4" s="1" customFormat="1">
      <c r="A1598" s="6" t="s">
        <v>195</v>
      </c>
      <c r="B1598" s="9" t="str">
        <v>マスプロ電工（株） 東京支店</v>
      </c>
      <c r="C1598" s="9" t="s">
        <v>23</v>
      </c>
      <c r="D1598" s="9" t="str">
        <v>1410031 東京都品川区西五反田４ー３２ー１　東京日産西五反田ビル１０階</v>
      </c>
    </row>
    <row r="1599" spans="1:4" s="1" customFormat="1">
      <c r="A1599" s="6" t="s">
        <v>203</v>
      </c>
      <c r="B1599" s="9" t="str">
        <v>（株）横打</v>
      </c>
      <c r="C1599" s="9" t="s">
        <v>101</v>
      </c>
      <c r="D1599" s="9" t="str">
        <v>2750024 千葉県習志野市茜浜１－２－１３</v>
      </c>
    </row>
    <row r="1600" spans="1:4" s="1" customFormat="1">
      <c r="A1600" s="6" t="s">
        <v>203</v>
      </c>
      <c r="B1600" s="9" t="str">
        <v>（株）横打</v>
      </c>
      <c r="C1600" s="9" t="s">
        <v>161</v>
      </c>
      <c r="D1600" s="9" t="str">
        <v>2750024 千葉県習志野市茜浜１－２－１３</v>
      </c>
    </row>
    <row r="1601" spans="1:4" s="1" customFormat="1">
      <c r="A1601" s="6" t="s">
        <v>218</v>
      </c>
      <c r="B1601" s="9" t="s">
        <v>219</v>
      </c>
      <c r="C1601" s="9" t="s">
        <v>20</v>
      </c>
      <c r="D1601" s="9" t="s">
        <v>162</v>
      </c>
    </row>
    <row r="1602" spans="1:4" s="1" customFormat="1">
      <c r="A1602" s="5">
        <v>291001</v>
      </c>
      <c r="B1602" s="9" t="str">
        <v>（株）高橋一平建築事務所</v>
      </c>
      <c r="C1602" s="9" t="s">
        <v>23</v>
      </c>
      <c r="D1602" s="9" t="str">
        <v>1430024 東京都大田区中央４－３６－１</v>
      </c>
    </row>
    <row r="1603" spans="1:4" s="1" customFormat="1">
      <c r="A1603" s="5">
        <v>291002</v>
      </c>
      <c r="B1603" s="9" t="str">
        <v>（有）日本交通流動リサーチ 茨城事務所</v>
      </c>
      <c r="C1603" s="9" t="s">
        <v>20</v>
      </c>
      <c r="D1603" s="9" t="str">
        <v>3050045 茨城県つくば市梅園２－１－１５　スプリングテックつくばビル４０１</v>
      </c>
    </row>
    <row r="1604" spans="1:4" s="1" customFormat="1">
      <c r="A1604" s="5">
        <v>291002</v>
      </c>
      <c r="B1604" s="9" t="str">
        <v>（有）日本交通流動リサーチ 茨城事務所</v>
      </c>
      <c r="C1604" s="9" t="s">
        <v>121</v>
      </c>
      <c r="D1604" s="9" t="str">
        <v>3050045 茨城県つくば市梅園２－１－１５　スプリングテックつくばビル４０１</v>
      </c>
    </row>
    <row r="1605" spans="1:4" s="1" customFormat="1">
      <c r="A1605" s="5">
        <v>291004</v>
      </c>
      <c r="B1605" s="9" t="str">
        <v>植野不動産鑑定</v>
      </c>
      <c r="C1605" s="9" t="s">
        <v>196</v>
      </c>
      <c r="D1605" s="9" t="str">
        <v>3100912 茨城県水戸市見川３－８７９－８</v>
      </c>
    </row>
    <row r="1606" spans="1:4" s="1" customFormat="1">
      <c r="A1606" s="5">
        <v>291005</v>
      </c>
      <c r="B1606" s="9" t="str">
        <v>（株）ジャスト</v>
      </c>
      <c r="C1606" s="9" t="s">
        <v>23</v>
      </c>
      <c r="D1606" s="9" t="str">
        <v>2250012 神奈川県横浜市青葉区あざみ野南２－４－１</v>
      </c>
    </row>
    <row r="1607" spans="1:4" s="1" customFormat="1">
      <c r="A1607" s="5">
        <v>291005</v>
      </c>
      <c r="B1607" s="9" t="str">
        <v>（株）ジャスト</v>
      </c>
      <c r="C1607" s="9" t="s">
        <v>20</v>
      </c>
      <c r="D1607" s="9" t="str">
        <v>2250012 神奈川県横浜市青葉区あざみ野南２－４－１</v>
      </c>
    </row>
    <row r="1608" spans="1:4" s="1" customFormat="1">
      <c r="A1608" s="5">
        <v>291006</v>
      </c>
      <c r="B1608" s="9" t="str">
        <v>（株）バイタルリード</v>
      </c>
      <c r="C1608" s="9" t="s">
        <v>20</v>
      </c>
      <c r="D1608" s="9" t="str">
        <v>6930013 島根県出雲市荻杼町２７４－２</v>
      </c>
    </row>
    <row r="1609" spans="1:4" s="1" customFormat="1">
      <c r="A1609" s="5">
        <v>291007</v>
      </c>
      <c r="B1609" s="9" t="str">
        <v>一級建築士事務所アトリエＹ</v>
      </c>
      <c r="C1609" s="9" t="s">
        <v>23</v>
      </c>
      <c r="D1609" s="9" t="str">
        <v>3050046 茨城県つくば市東２－３－９　グリーンヨシエ　２　２０６</v>
      </c>
    </row>
  </sheetData>
  <sheetProtection password="C4A3" sheet="1" objects="1" scenarios="1" autoFilter="0"/>
  <autoFilter ref="A2:D1609">
    <sortState ref="A3:D2001">
      <sortCondition ref="A3:A2001"/>
    </sortState>
  </autoFilter>
  <sortState ref="A3:D1662">
    <sortCondition ref="A3:A1662"/>
    <sortCondition ref="C3:C1662"/>
  </sortState>
  <phoneticPr fontId="1"/>
  <printOptions horizontalCentered="1"/>
  <pageMargins left="0.39370078740157483" right="0.39370078740157483" top="0.59055118110236227" bottom="0.59055118110236227" header="0.51181102362204722" footer="0.51181102362204722"/>
  <pageSetup paperSize="9" scale="94" fitToWidth="1" fitToHeight="1" orientation="landscape" usePrinterDefaults="1" r:id="rId1"/>
  <headerFooter alignWithMargins="0">
    <oddFooter>&amp;C-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indexed="45"/>
  </sheetPr>
  <dimension ref="A1:BQ92"/>
  <sheetViews>
    <sheetView showGridLines="0" zoomScaleSheetLayoutView="100" workbookViewId="0">
      <pane ySplit="6" topLeftCell="A7" activePane="bottomLeft" state="frozen"/>
      <selection pane="bottomLeft" activeCell="I32" sqref="I32:Y32"/>
    </sheetView>
  </sheetViews>
  <sheetFormatPr defaultColWidth="2.625" defaultRowHeight="10.5"/>
  <cols>
    <col min="1" max="51" width="2.125" style="10" customWidth="1"/>
    <col min="52" max="52" width="5.5" style="11" customWidth="1"/>
    <col min="53" max="53" width="7" style="10" hidden="1" customWidth="1"/>
    <col min="54" max="54" width="32.875" style="10" hidden="1" customWidth="1"/>
    <col min="55" max="55" width="7.875" style="10" hidden="1" customWidth="1"/>
    <col min="56" max="56" width="8" style="10" hidden="1" customWidth="1"/>
    <col min="57" max="59" width="20.75" style="10" hidden="1" customWidth="1"/>
    <col min="60" max="62" width="7" style="10" hidden="1" customWidth="1"/>
    <col min="63" max="63" width="4.75" style="10" hidden="1" customWidth="1"/>
    <col min="64" max="66" width="7" style="10" hidden="1" customWidth="1"/>
    <col min="67" max="67" width="4.75" style="10" hidden="1" customWidth="1"/>
    <col min="68" max="68" width="8" style="10" hidden="1" customWidth="1"/>
    <col min="69" max="69" width="10.375" style="10" hidden="1" customWidth="1"/>
    <col min="70" max="75" width="5.625" style="10" customWidth="1"/>
    <col min="76" max="16384" width="2.625" style="10"/>
  </cols>
  <sheetData>
    <row r="1" spans="1:55" ht="9.9499999999999993"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BA1" s="169" t="s">
        <v>61</v>
      </c>
      <c r="BB1" s="170">
        <f>VLOOKUP(G19,BB3:BC92,2,FALSE)</f>
        <v>1</v>
      </c>
      <c r="BC1" s="173" t="s">
        <v>97</v>
      </c>
    </row>
    <row r="2" spans="1:55" ht="9.9499999999999993" customHeight="1">
      <c r="A2" s="13"/>
      <c r="B2" s="29" t="s">
        <v>76</v>
      </c>
      <c r="C2" s="30" t="s">
        <v>119</v>
      </c>
      <c r="D2" s="47"/>
      <c r="E2" s="54"/>
      <c r="F2" s="54"/>
      <c r="G2" s="54"/>
      <c r="H2" s="54"/>
      <c r="I2" s="54"/>
      <c r="J2" s="54"/>
      <c r="K2" s="54"/>
      <c r="L2" s="54"/>
      <c r="M2" s="54"/>
      <c r="N2" s="13"/>
      <c r="O2" s="13"/>
      <c r="P2" s="13"/>
      <c r="Q2" s="13"/>
      <c r="R2" s="13"/>
      <c r="S2" s="13"/>
      <c r="T2" s="13"/>
      <c r="U2" s="90"/>
      <c r="V2" s="90"/>
      <c r="W2" s="90"/>
      <c r="X2" s="90"/>
      <c r="Y2" s="90"/>
      <c r="Z2" s="90"/>
      <c r="AA2" s="90"/>
      <c r="AB2" s="90"/>
      <c r="AC2" s="90"/>
      <c r="AD2" s="90"/>
      <c r="AE2" s="90"/>
      <c r="AF2" s="90"/>
      <c r="AG2" s="90"/>
      <c r="AH2" s="90"/>
      <c r="AI2" s="42"/>
      <c r="AJ2" s="42"/>
      <c r="AK2" s="42"/>
      <c r="AL2" s="42"/>
      <c r="AM2" s="42"/>
      <c r="AN2" s="42"/>
      <c r="AO2" s="42"/>
      <c r="AP2" s="42"/>
      <c r="AQ2" s="42"/>
      <c r="AR2" s="42"/>
      <c r="AS2" s="42"/>
      <c r="AT2" s="42"/>
      <c r="AU2" s="42"/>
      <c r="AV2" s="42"/>
      <c r="AW2" s="42"/>
      <c r="AX2" s="42"/>
      <c r="AY2" s="42"/>
      <c r="BA2" s="169" t="s">
        <v>30</v>
      </c>
      <c r="BB2" s="171" t="str">
        <f>G19</f>
        <v>010 土木一式工事</v>
      </c>
      <c r="BC2" s="173" t="s">
        <v>39</v>
      </c>
    </row>
    <row r="3" spans="1:55" ht="9.9499999999999993" customHeight="1">
      <c r="A3" s="14"/>
      <c r="B3" s="30" t="s">
        <v>11</v>
      </c>
      <c r="C3" s="30" t="s">
        <v>179</v>
      </c>
      <c r="D3" s="31"/>
      <c r="E3" s="31"/>
      <c r="F3" s="31"/>
      <c r="G3" s="14"/>
      <c r="H3" s="69"/>
      <c r="I3" s="69"/>
      <c r="J3" s="69"/>
      <c r="K3" s="69"/>
      <c r="L3" s="69"/>
      <c r="M3" s="69"/>
      <c r="N3" s="69"/>
      <c r="O3" s="13"/>
      <c r="P3" s="13"/>
      <c r="Q3" s="85"/>
      <c r="R3" s="54"/>
      <c r="S3" s="54"/>
      <c r="T3" s="54"/>
      <c r="U3" s="54"/>
      <c r="V3" s="54"/>
      <c r="W3" s="54"/>
      <c r="X3" s="54"/>
      <c r="Y3" s="54"/>
      <c r="Z3" s="54"/>
      <c r="AA3" s="54"/>
      <c r="AB3" s="54"/>
      <c r="AC3" s="54"/>
      <c r="AD3" s="54"/>
      <c r="AE3" s="54"/>
      <c r="AF3" s="54"/>
      <c r="AG3" s="54"/>
      <c r="AH3" s="54"/>
      <c r="AI3" s="54"/>
      <c r="AJ3" s="42"/>
      <c r="AK3" s="42"/>
      <c r="AL3" s="42"/>
      <c r="AM3" s="42"/>
      <c r="AN3" s="42"/>
      <c r="AO3" s="42"/>
      <c r="AP3" s="42"/>
      <c r="AQ3" s="42"/>
      <c r="AR3" s="42"/>
      <c r="AS3" s="42"/>
      <c r="AT3" s="42"/>
      <c r="AU3" s="42"/>
      <c r="AV3" s="42"/>
      <c r="AW3" s="42"/>
      <c r="AX3" s="42"/>
      <c r="AY3" s="54"/>
      <c r="BB3" s="10" t="s">
        <v>10</v>
      </c>
      <c r="BC3" s="10">
        <v>1</v>
      </c>
    </row>
    <row r="4" spans="1:55" ht="9.9499999999999993" customHeight="1">
      <c r="A4" s="15"/>
      <c r="B4" s="30" t="s">
        <v>16</v>
      </c>
      <c r="C4" s="41" t="s">
        <v>72</v>
      </c>
      <c r="D4" s="48"/>
      <c r="E4" s="48"/>
      <c r="F4" s="48"/>
      <c r="G4" s="15"/>
      <c r="H4" s="69"/>
      <c r="I4" s="69"/>
      <c r="J4" s="69"/>
      <c r="K4" s="69"/>
      <c r="L4" s="42"/>
      <c r="M4" s="42"/>
      <c r="N4" s="69"/>
      <c r="O4" s="13"/>
      <c r="P4" s="13"/>
      <c r="Q4" s="85"/>
      <c r="R4" s="54"/>
      <c r="S4" s="54"/>
      <c r="T4" s="54"/>
      <c r="U4" s="54"/>
      <c r="V4" s="54"/>
      <c r="W4" s="54"/>
      <c r="X4" s="54"/>
      <c r="Y4" s="54"/>
      <c r="Z4" s="54"/>
      <c r="AA4" s="54"/>
      <c r="AB4" s="54"/>
      <c r="AC4" s="54"/>
      <c r="AD4" s="42"/>
      <c r="AE4" s="42"/>
      <c r="AF4" s="42"/>
      <c r="AG4" s="42"/>
      <c r="AH4" s="42"/>
      <c r="AI4" s="42"/>
      <c r="AJ4" s="42"/>
      <c r="AK4" s="42"/>
      <c r="AL4" s="42"/>
      <c r="AM4" s="139" t="s">
        <v>3</v>
      </c>
      <c r="AN4" s="142"/>
      <c r="AO4" s="142"/>
      <c r="AP4" s="142"/>
      <c r="AQ4" s="150"/>
      <c r="AR4" s="152" t="s">
        <v>97</v>
      </c>
      <c r="AS4" s="155"/>
      <c r="AT4" s="155"/>
      <c r="AU4" s="155"/>
      <c r="AV4" s="155"/>
      <c r="AW4" s="155"/>
      <c r="AX4" s="163"/>
      <c r="AY4" s="54"/>
      <c r="BB4" s="10" t="s">
        <v>142</v>
      </c>
      <c r="BC4" s="10">
        <v>1</v>
      </c>
    </row>
    <row r="5" spans="1:55" ht="9.9499999999999993" customHeight="1">
      <c r="A5" s="14"/>
      <c r="B5" s="31"/>
      <c r="C5" s="42"/>
      <c r="D5" s="31"/>
      <c r="E5" s="31"/>
      <c r="F5" s="31"/>
      <c r="G5" s="14"/>
      <c r="H5" s="69"/>
      <c r="I5" s="69"/>
      <c r="J5" s="69"/>
      <c r="K5" s="69"/>
      <c r="L5" s="42"/>
      <c r="M5" s="42"/>
      <c r="N5" s="69"/>
      <c r="O5" s="13"/>
      <c r="P5" s="13"/>
      <c r="Q5" s="13"/>
      <c r="R5" s="13"/>
      <c r="S5" s="13"/>
      <c r="T5" s="13"/>
      <c r="U5" s="13"/>
      <c r="V5" s="13"/>
      <c r="W5" s="96"/>
      <c r="X5" s="96"/>
      <c r="Y5" s="96"/>
      <c r="Z5" s="96"/>
      <c r="AA5" s="96"/>
      <c r="AB5" s="96"/>
      <c r="AC5" s="96"/>
      <c r="AD5" s="42"/>
      <c r="AE5" s="42"/>
      <c r="AF5" s="42"/>
      <c r="AG5" s="42"/>
      <c r="AH5" s="42"/>
      <c r="AI5" s="42"/>
      <c r="AJ5" s="42"/>
      <c r="AK5" s="42"/>
      <c r="AL5" s="42"/>
      <c r="AM5" s="140"/>
      <c r="AN5" s="143"/>
      <c r="AO5" s="143"/>
      <c r="AP5" s="143"/>
      <c r="AQ5" s="151"/>
      <c r="AR5" s="153"/>
      <c r="AS5" s="156"/>
      <c r="AT5" s="156"/>
      <c r="AU5" s="156"/>
      <c r="AV5" s="156"/>
      <c r="AW5" s="156"/>
      <c r="AX5" s="164"/>
      <c r="AY5" s="96"/>
      <c r="BB5" s="10" t="s">
        <v>18</v>
      </c>
      <c r="BC5" s="10">
        <v>1</v>
      </c>
    </row>
    <row r="6" spans="1:55" ht="9.9499999999999993" customHeight="1">
      <c r="A6" s="14"/>
      <c r="B6" s="31"/>
      <c r="C6" s="43" t="s">
        <v>143</v>
      </c>
      <c r="D6" s="31"/>
      <c r="E6" s="31"/>
      <c r="F6" s="31"/>
      <c r="G6" s="14"/>
      <c r="H6" s="69"/>
      <c r="I6" s="69"/>
      <c r="J6" s="69"/>
      <c r="K6" s="69"/>
      <c r="L6" s="42"/>
      <c r="M6" s="42"/>
      <c r="N6" s="69"/>
      <c r="O6" s="13"/>
      <c r="P6" s="13"/>
      <c r="Q6" s="13"/>
      <c r="R6" s="13"/>
      <c r="S6" s="13"/>
      <c r="T6" s="13"/>
      <c r="U6" s="13"/>
      <c r="V6" s="13"/>
      <c r="W6" s="96"/>
      <c r="X6" s="96"/>
      <c r="Y6" s="96"/>
      <c r="Z6" s="96"/>
      <c r="AA6" s="96"/>
      <c r="AB6" s="96"/>
      <c r="AC6" s="96"/>
      <c r="AD6" s="96"/>
      <c r="AE6" s="96"/>
      <c r="AF6" s="42"/>
      <c r="AG6" s="42"/>
      <c r="AH6" s="42"/>
      <c r="AI6" s="42"/>
      <c r="AJ6" s="42"/>
      <c r="AK6" s="42"/>
      <c r="AL6" s="42"/>
      <c r="AM6" s="42"/>
      <c r="AN6" s="42"/>
      <c r="AO6" s="42"/>
      <c r="AP6" s="42"/>
      <c r="AQ6" s="42"/>
      <c r="AR6" s="42"/>
      <c r="AS6" s="42"/>
      <c r="AT6" s="42"/>
      <c r="AU6" s="42"/>
      <c r="AV6" s="42"/>
      <c r="AW6" s="42"/>
      <c r="AX6" s="42"/>
      <c r="AY6" s="96"/>
      <c r="BB6" s="10" t="s">
        <v>187</v>
      </c>
      <c r="BC6" s="10">
        <v>1</v>
      </c>
    </row>
    <row r="7" spans="1:55" s="10" customFormat="1" ht="14.25" customHeight="1">
      <c r="A7" s="16" t="str">
        <f>IF(AR4="通常用","様式第１号(第４条関係)","")</f>
        <v>様式第１号(第４条関係)</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11"/>
      <c r="BB7" s="10" t="s">
        <v>56</v>
      </c>
      <c r="BC7" s="10">
        <v>1</v>
      </c>
    </row>
    <row r="8" spans="1:55" s="10" customFormat="1" ht="20.100000000000001" customHeight="1">
      <c r="A8" s="17" t="str">
        <f>IF(AR4="持ち回り用","指名業者推薦書（持ち回り用）",IF(G18&gt;=3000000,"","指名業者推薦書"))</f>
        <v>指名業者推薦書</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1"/>
      <c r="BB8" s="10" t="s">
        <v>109</v>
      </c>
      <c r="BC8" s="10">
        <v>1</v>
      </c>
    </row>
    <row r="9" spans="1:55" s="10" customFormat="1" ht="14.25" customHeight="1">
      <c r="A9" s="18" t="s">
        <v>158</v>
      </c>
      <c r="B9" s="18"/>
      <c r="C9" s="18"/>
      <c r="D9" s="49" t="s">
        <v>159</v>
      </c>
      <c r="E9" s="55"/>
      <c r="F9" s="55"/>
      <c r="G9" s="55"/>
      <c r="H9" s="55"/>
      <c r="I9" s="55"/>
      <c r="J9" s="55"/>
      <c r="K9" s="55"/>
      <c r="L9" s="55"/>
      <c r="M9" s="55"/>
      <c r="N9" s="55"/>
      <c r="O9" s="55"/>
      <c r="P9" s="55"/>
      <c r="Q9" s="55"/>
      <c r="R9" s="55"/>
      <c r="S9" s="55"/>
      <c r="T9" s="55"/>
      <c r="U9" s="55"/>
      <c r="V9" s="55"/>
      <c r="W9" s="55"/>
      <c r="X9" s="55"/>
      <c r="Y9" s="55"/>
      <c r="Z9" s="55"/>
      <c r="AA9" s="55"/>
      <c r="AB9" s="55"/>
      <c r="AC9" s="55"/>
      <c r="AD9" s="55"/>
      <c r="AE9" s="123"/>
      <c r="AF9" s="123"/>
      <c r="AG9" s="123"/>
      <c r="AH9" s="123"/>
      <c r="AI9" s="123"/>
      <c r="AJ9" s="123"/>
      <c r="AK9" s="138" t="str">
        <f>IF(AR4="通常用","　　　　契　約　検　査　室","　　　　　　　　　　　契　約　検　査　室")</f>
        <v>　　　　契　約　検　査　室</v>
      </c>
      <c r="AL9" s="138"/>
      <c r="AM9" s="138"/>
      <c r="AN9" s="138"/>
      <c r="AO9" s="138"/>
      <c r="AP9" s="138"/>
      <c r="AQ9" s="138"/>
      <c r="AR9" s="138"/>
      <c r="AS9" s="138"/>
      <c r="AT9" s="138"/>
      <c r="AU9" s="138"/>
      <c r="AV9" s="138"/>
      <c r="AW9" s="138"/>
      <c r="AX9" s="138"/>
      <c r="AY9" s="165"/>
      <c r="AZ9" s="11"/>
      <c r="BB9" s="10" t="s">
        <v>54</v>
      </c>
      <c r="BC9" s="10">
        <v>1</v>
      </c>
    </row>
    <row r="10" spans="1:55" s="10" customFormat="1" ht="14.25" customHeight="1">
      <c r="A10" s="18" t="s">
        <v>160</v>
      </c>
      <c r="B10" s="18"/>
      <c r="C10" s="18"/>
      <c r="D10" s="18" t="s">
        <v>91</v>
      </c>
      <c r="E10" s="18"/>
      <c r="F10" s="18"/>
      <c r="G10" s="18" t="s">
        <v>128</v>
      </c>
      <c r="H10" s="18"/>
      <c r="I10" s="18"/>
      <c r="J10" s="18" t="s">
        <v>52</v>
      </c>
      <c r="K10" s="18"/>
      <c r="L10" s="18"/>
      <c r="M10" s="18" t="s">
        <v>141</v>
      </c>
      <c r="N10" s="18"/>
      <c r="O10" s="18"/>
      <c r="P10" s="82" t="s">
        <v>194</v>
      </c>
      <c r="Q10" s="86"/>
      <c r="R10" s="88"/>
      <c r="S10" s="82" t="s">
        <v>118</v>
      </c>
      <c r="T10" s="86"/>
      <c r="U10" s="88"/>
      <c r="V10" s="82" t="s">
        <v>108</v>
      </c>
      <c r="W10" s="86"/>
      <c r="X10" s="88"/>
      <c r="Y10" s="82" t="s">
        <v>78</v>
      </c>
      <c r="Z10" s="86"/>
      <c r="AA10" s="88"/>
      <c r="AB10" s="82" t="s">
        <v>192</v>
      </c>
      <c r="AC10" s="86"/>
      <c r="AD10" s="88"/>
      <c r="AE10" s="124" t="str">
        <f>IF(AR4="持ち回り用","財政課長","総務部長")</f>
        <v>総務部長</v>
      </c>
      <c r="AF10" s="128"/>
      <c r="AG10" s="131"/>
      <c r="AH10" s="124" t="str">
        <f>IF(AR4="持ち回り用","","財政課長")</f>
        <v>財政課長</v>
      </c>
      <c r="AI10" s="128"/>
      <c r="AJ10" s="131"/>
      <c r="AK10" s="18" t="s">
        <v>0</v>
      </c>
      <c r="AL10" s="18"/>
      <c r="AM10" s="18"/>
      <c r="AN10" s="82" t="s">
        <v>154</v>
      </c>
      <c r="AO10" s="86"/>
      <c r="AP10" s="86"/>
      <c r="AQ10" s="82" t="s">
        <v>81</v>
      </c>
      <c r="AR10" s="86"/>
      <c r="AS10" s="86"/>
      <c r="AT10" s="88"/>
      <c r="AU10" s="86" t="s">
        <v>17</v>
      </c>
      <c r="AV10" s="86"/>
      <c r="AW10" s="86"/>
      <c r="AX10" s="86"/>
      <c r="AY10" s="88"/>
      <c r="AZ10" s="11"/>
      <c r="BB10" s="10" t="s">
        <v>146</v>
      </c>
      <c r="BC10" s="10">
        <v>1</v>
      </c>
    </row>
    <row r="11" spans="1:55" ht="14.25" customHeight="1">
      <c r="A11" s="18"/>
      <c r="B11" s="18"/>
      <c r="C11" s="18"/>
      <c r="D11" s="18"/>
      <c r="E11" s="18"/>
      <c r="F11" s="18"/>
      <c r="G11" s="18"/>
      <c r="H11" s="18"/>
      <c r="I11" s="18"/>
      <c r="J11" s="18"/>
      <c r="K11" s="18"/>
      <c r="L11" s="18"/>
      <c r="M11" s="18"/>
      <c r="N11" s="18"/>
      <c r="O11" s="18"/>
      <c r="P11" s="83"/>
      <c r="Q11" s="87"/>
      <c r="R11" s="89"/>
      <c r="S11" s="83"/>
      <c r="T11" s="87"/>
      <c r="U11" s="89"/>
      <c r="V11" s="83"/>
      <c r="W11" s="87"/>
      <c r="X11" s="89"/>
      <c r="Y11" s="83"/>
      <c r="Z11" s="87"/>
      <c r="AA11" s="89"/>
      <c r="AB11" s="83"/>
      <c r="AC11" s="87"/>
      <c r="AD11" s="89"/>
      <c r="AE11" s="125"/>
      <c r="AF11" s="129"/>
      <c r="AG11" s="132"/>
      <c r="AH11" s="125"/>
      <c r="AI11" s="129"/>
      <c r="AJ11" s="132"/>
      <c r="AK11" s="18"/>
      <c r="AL11" s="18"/>
      <c r="AM11" s="18"/>
      <c r="AN11" s="83"/>
      <c r="AO11" s="87"/>
      <c r="AP11" s="87"/>
      <c r="AQ11" s="83"/>
      <c r="AR11" s="87"/>
      <c r="AS11" s="87"/>
      <c r="AT11" s="89"/>
      <c r="AU11" s="87"/>
      <c r="AV11" s="87"/>
      <c r="AW11" s="87"/>
      <c r="AX11" s="87"/>
      <c r="AY11" s="89"/>
      <c r="BB11" s="10" t="s">
        <v>127</v>
      </c>
      <c r="BC11" s="10">
        <v>1</v>
      </c>
    </row>
    <row r="12" spans="1:55" ht="12" customHeight="1">
      <c r="A12" s="19"/>
      <c r="B12" s="19"/>
      <c r="C12" s="19"/>
      <c r="D12" s="19"/>
      <c r="E12" s="19"/>
      <c r="F12" s="19"/>
      <c r="G12" s="19"/>
      <c r="H12" s="19"/>
      <c r="I12" s="19"/>
      <c r="J12" s="19"/>
      <c r="K12" s="19"/>
      <c r="L12" s="19"/>
      <c r="M12" s="79" t="str">
        <f>IF(AR4="通常用",IF(G18&gt;=3000000,"指",""),"")</f>
        <v/>
      </c>
      <c r="N12" s="79"/>
      <c r="O12" s="79"/>
      <c r="P12" s="84" t="str">
        <f>IF(AR4="通常用",IF(G18&gt;=3000000,"名",""),"")</f>
        <v/>
      </c>
      <c r="Q12" s="84"/>
      <c r="R12" s="84"/>
      <c r="S12" s="79"/>
      <c r="T12" s="79"/>
      <c r="U12" s="79"/>
      <c r="V12" s="91" t="str">
        <f>IF(AR4="通常用",IF(G18&gt;=3000000,"業",""),"")</f>
        <v/>
      </c>
      <c r="W12" s="91"/>
      <c r="X12" s="91"/>
      <c r="Y12" s="102" t="str">
        <f>IF(AR4="通常用",IF(G18&gt;=3000000,"者",""),"")</f>
        <v/>
      </c>
      <c r="Z12" s="102"/>
      <c r="AA12" s="102"/>
      <c r="AB12" s="112" t="str">
        <f>IF(AR4="通常用",IF(G18&gt;=3000000,"推",""),"")</f>
        <v/>
      </c>
      <c r="AC12" s="115"/>
      <c r="AD12" s="119"/>
      <c r="AE12" s="102"/>
      <c r="AF12" s="102"/>
      <c r="AG12" s="102"/>
      <c r="AH12" s="135" t="str">
        <f>IF(AR4="通常用",IF(G18&gt;=3000000,"薦",""),"")</f>
        <v/>
      </c>
      <c r="AI12" s="135"/>
      <c r="AJ12" s="135"/>
      <c r="AK12" s="102" t="str">
        <f>IF(AR4="通常用",IF(G18&gt;=3000000,"書",""),"")</f>
        <v/>
      </c>
      <c r="AL12" s="102"/>
      <c r="AM12" s="102"/>
      <c r="AN12" s="144"/>
      <c r="AO12" s="147"/>
      <c r="AP12" s="147"/>
      <c r="AQ12" s="144"/>
      <c r="AR12" s="147"/>
      <c r="AS12" s="147"/>
      <c r="AT12" s="157"/>
      <c r="AU12" s="147"/>
      <c r="AV12" s="147"/>
      <c r="AW12" s="147"/>
      <c r="AX12" s="147"/>
      <c r="AY12" s="157"/>
      <c r="BB12" s="10" t="s">
        <v>32</v>
      </c>
      <c r="BC12" s="10">
        <v>1</v>
      </c>
    </row>
    <row r="13" spans="1:55" ht="12" customHeight="1">
      <c r="A13" s="19"/>
      <c r="B13" s="19"/>
      <c r="C13" s="19"/>
      <c r="D13" s="19"/>
      <c r="E13" s="19"/>
      <c r="F13" s="19"/>
      <c r="G13" s="19"/>
      <c r="H13" s="19"/>
      <c r="I13" s="19"/>
      <c r="J13" s="19"/>
      <c r="K13" s="19"/>
      <c r="L13" s="19"/>
      <c r="M13" s="79"/>
      <c r="N13" s="79"/>
      <c r="O13" s="79"/>
      <c r="P13" s="84"/>
      <c r="Q13" s="84"/>
      <c r="R13" s="84"/>
      <c r="S13" s="79"/>
      <c r="T13" s="79"/>
      <c r="U13" s="79"/>
      <c r="V13" s="91"/>
      <c r="W13" s="91"/>
      <c r="X13" s="91"/>
      <c r="Y13" s="102"/>
      <c r="Z13" s="102"/>
      <c r="AA13" s="102"/>
      <c r="AB13" s="113"/>
      <c r="AC13" s="116"/>
      <c r="AD13" s="120"/>
      <c r="AE13" s="102"/>
      <c r="AF13" s="102"/>
      <c r="AG13" s="102"/>
      <c r="AH13" s="135"/>
      <c r="AI13" s="135"/>
      <c r="AJ13" s="135"/>
      <c r="AK13" s="102"/>
      <c r="AL13" s="102"/>
      <c r="AM13" s="102"/>
      <c r="AN13" s="145"/>
      <c r="AO13" s="148"/>
      <c r="AP13" s="148"/>
      <c r="AQ13" s="145"/>
      <c r="AR13" s="148"/>
      <c r="AS13" s="148"/>
      <c r="AT13" s="158"/>
      <c r="AU13" s="148"/>
      <c r="AV13" s="148"/>
      <c r="AW13" s="148"/>
      <c r="AX13" s="148"/>
      <c r="AY13" s="158"/>
      <c r="BB13" s="10" t="s">
        <v>60</v>
      </c>
      <c r="BC13" s="10">
        <v>1</v>
      </c>
    </row>
    <row r="14" spans="1:55" ht="12" customHeight="1">
      <c r="A14" s="19"/>
      <c r="B14" s="19"/>
      <c r="C14" s="19"/>
      <c r="D14" s="19"/>
      <c r="E14" s="19"/>
      <c r="F14" s="19"/>
      <c r="G14" s="19"/>
      <c r="H14" s="19"/>
      <c r="I14" s="19"/>
      <c r="J14" s="19"/>
      <c r="K14" s="19"/>
      <c r="L14" s="19"/>
      <c r="M14" s="79"/>
      <c r="N14" s="79"/>
      <c r="O14" s="79"/>
      <c r="P14" s="84"/>
      <c r="Q14" s="84"/>
      <c r="R14" s="84"/>
      <c r="S14" s="79"/>
      <c r="T14" s="79"/>
      <c r="U14" s="79"/>
      <c r="V14" s="91"/>
      <c r="W14" s="91"/>
      <c r="X14" s="91"/>
      <c r="Y14" s="102"/>
      <c r="Z14" s="102"/>
      <c r="AA14" s="102"/>
      <c r="AB14" s="114"/>
      <c r="AC14" s="117"/>
      <c r="AD14" s="121"/>
      <c r="AE14" s="102"/>
      <c r="AF14" s="102"/>
      <c r="AG14" s="102"/>
      <c r="AH14" s="135"/>
      <c r="AI14" s="135"/>
      <c r="AJ14" s="135"/>
      <c r="AK14" s="102"/>
      <c r="AL14" s="102"/>
      <c r="AM14" s="102"/>
      <c r="AN14" s="146"/>
      <c r="AO14" s="149"/>
      <c r="AP14" s="149"/>
      <c r="AQ14" s="146"/>
      <c r="AR14" s="149"/>
      <c r="AS14" s="149"/>
      <c r="AT14" s="159"/>
      <c r="AU14" s="149"/>
      <c r="AV14" s="149"/>
      <c r="AW14" s="149"/>
      <c r="AX14" s="149"/>
      <c r="AY14" s="159"/>
      <c r="BB14" s="10" t="s">
        <v>103</v>
      </c>
      <c r="BC14" s="10">
        <v>1</v>
      </c>
    </row>
    <row r="15" spans="1:55" ht="14.25" customHeight="1">
      <c r="A15" s="20"/>
      <c r="B15" s="33" t="s">
        <v>156</v>
      </c>
      <c r="C15" s="33"/>
      <c r="D15" s="33"/>
      <c r="E15" s="33"/>
      <c r="F15" s="59"/>
      <c r="G15" s="64"/>
      <c r="H15" s="70"/>
      <c r="I15" s="70"/>
      <c r="J15" s="70"/>
      <c r="K15" s="70"/>
      <c r="L15" s="70"/>
      <c r="M15" s="70"/>
      <c r="N15" s="70"/>
      <c r="O15" s="70"/>
      <c r="P15" s="70"/>
      <c r="Q15" s="70"/>
      <c r="R15" s="70"/>
      <c r="S15" s="70"/>
      <c r="T15" s="70"/>
      <c r="U15" s="70"/>
      <c r="V15" s="92"/>
      <c r="W15" s="50" t="s">
        <v>183</v>
      </c>
      <c r="X15" s="56"/>
      <c r="Y15" s="56"/>
      <c r="Z15" s="56"/>
      <c r="AA15" s="56"/>
      <c r="AB15" s="56"/>
      <c r="AC15" s="56"/>
      <c r="AD15" s="56"/>
      <c r="AE15" s="75"/>
      <c r="AF15" s="50" t="s">
        <v>124</v>
      </c>
      <c r="AG15" s="56"/>
      <c r="AH15" s="56"/>
      <c r="AI15" s="56"/>
      <c r="AJ15" s="56"/>
      <c r="AK15" s="56"/>
      <c r="AL15" s="56"/>
      <c r="AM15" s="56"/>
      <c r="AN15" s="56"/>
      <c r="AO15" s="56"/>
      <c r="AP15" s="56"/>
      <c r="AQ15" s="56"/>
      <c r="AR15" s="56"/>
      <c r="AS15" s="56"/>
      <c r="AT15" s="56"/>
      <c r="AU15" s="56"/>
      <c r="AV15" s="56"/>
      <c r="AW15" s="56"/>
      <c r="AX15" s="56"/>
      <c r="AY15" s="75"/>
      <c r="BB15" s="10" t="s">
        <v>2</v>
      </c>
      <c r="BC15" s="10">
        <v>1</v>
      </c>
    </row>
    <row r="16" spans="1:55" ht="14.25" customHeight="1">
      <c r="A16" s="21"/>
      <c r="B16" s="34" t="s">
        <v>69</v>
      </c>
      <c r="C16" s="34"/>
      <c r="D16" s="34"/>
      <c r="E16" s="34"/>
      <c r="F16" s="60"/>
      <c r="G16" s="65"/>
      <c r="H16" s="71"/>
      <c r="I16" s="71"/>
      <c r="J16" s="71"/>
      <c r="K16" s="71"/>
      <c r="L16" s="71"/>
      <c r="M16" s="71"/>
      <c r="N16" s="71"/>
      <c r="O16" s="71"/>
      <c r="P16" s="71"/>
      <c r="Q16" s="71"/>
      <c r="R16" s="71"/>
      <c r="S16" s="71"/>
      <c r="T16" s="71"/>
      <c r="U16" s="71"/>
      <c r="V16" s="93"/>
      <c r="W16" s="66">
        <v>1</v>
      </c>
      <c r="X16" s="72"/>
      <c r="Y16" s="103" t="s">
        <v>88</v>
      </c>
      <c r="Z16" s="103"/>
      <c r="AA16" s="103"/>
      <c r="AB16" s="103"/>
      <c r="AC16" s="103"/>
      <c r="AD16" s="103"/>
      <c r="AE16" s="94"/>
      <c r="AF16" s="50" t="s">
        <v>82</v>
      </c>
      <c r="AG16" s="56"/>
      <c r="AH16" s="56"/>
      <c r="AI16" s="56"/>
      <c r="AJ16" s="50" t="s">
        <v>66</v>
      </c>
      <c r="AK16" s="56"/>
      <c r="AL16" s="56"/>
      <c r="AM16" s="56"/>
      <c r="AN16" s="50" t="s">
        <v>31</v>
      </c>
      <c r="AO16" s="56"/>
      <c r="AP16" s="56"/>
      <c r="AQ16" s="56"/>
      <c r="AR16" s="50" t="s">
        <v>177</v>
      </c>
      <c r="AS16" s="56"/>
      <c r="AT16" s="56"/>
      <c r="AU16" s="56"/>
      <c r="AV16" s="24" t="s">
        <v>145</v>
      </c>
      <c r="AW16" s="37"/>
      <c r="AX16" s="37"/>
      <c r="AY16" s="105"/>
      <c r="BB16" s="10" t="s">
        <v>172</v>
      </c>
      <c r="BC16" s="10">
        <v>1</v>
      </c>
    </row>
    <row r="17" spans="1:69" ht="14.25" customHeight="1">
      <c r="A17" s="22"/>
      <c r="B17" s="35" t="s">
        <v>27</v>
      </c>
      <c r="C17" s="35"/>
      <c r="D17" s="35"/>
      <c r="E17" s="35"/>
      <c r="F17" s="61"/>
      <c r="G17" s="66"/>
      <c r="H17" s="72"/>
      <c r="I17" s="72"/>
      <c r="J17" s="72"/>
      <c r="K17" s="72"/>
      <c r="L17" s="72"/>
      <c r="M17" s="72"/>
      <c r="N17" s="72"/>
      <c r="O17" s="72"/>
      <c r="P17" s="72"/>
      <c r="Q17" s="72"/>
      <c r="R17" s="72"/>
      <c r="S17" s="72"/>
      <c r="T17" s="72"/>
      <c r="U17" s="72"/>
      <c r="V17" s="94"/>
      <c r="W17" s="97">
        <v>2</v>
      </c>
      <c r="X17" s="100"/>
      <c r="Y17" s="104" t="s">
        <v>135</v>
      </c>
      <c r="Z17" s="104"/>
      <c r="AA17" s="104"/>
      <c r="AB17" s="104"/>
      <c r="AC17" s="104"/>
      <c r="AD17" s="104"/>
      <c r="AE17" s="126"/>
      <c r="AF17" s="50"/>
      <c r="AG17" s="56"/>
      <c r="AH17" s="56"/>
      <c r="AI17" s="75"/>
      <c r="AJ17" s="50"/>
      <c r="AK17" s="56"/>
      <c r="AL17" s="56"/>
      <c r="AM17" s="75"/>
      <c r="AN17" s="50"/>
      <c r="AO17" s="56"/>
      <c r="AP17" s="56"/>
      <c r="AQ17" s="75"/>
      <c r="AR17" s="50"/>
      <c r="AS17" s="56"/>
      <c r="AT17" s="56"/>
      <c r="AU17" s="75"/>
      <c r="AV17" s="50"/>
      <c r="AW17" s="56"/>
      <c r="AX17" s="56"/>
      <c r="AY17" s="75"/>
      <c r="BB17" s="10" t="s">
        <v>157</v>
      </c>
      <c r="BC17" s="10">
        <v>1</v>
      </c>
    </row>
    <row r="18" spans="1:69" ht="14.25" customHeight="1">
      <c r="A18" s="23"/>
      <c r="B18" s="36" t="s">
        <v>137</v>
      </c>
      <c r="C18" s="36"/>
      <c r="D18" s="36"/>
      <c r="E18" s="36"/>
      <c r="F18" s="62"/>
      <c r="G18" s="67"/>
      <c r="H18" s="73"/>
      <c r="I18" s="73"/>
      <c r="J18" s="73"/>
      <c r="K18" s="73"/>
      <c r="L18" s="73"/>
      <c r="M18" s="73"/>
      <c r="N18" s="80" t="s">
        <v>96</v>
      </c>
      <c r="O18" s="81">
        <f>IF(INT(G18/1.08)=G18/1.08,G18/1.08,"税込")</f>
        <v>0</v>
      </c>
      <c r="P18" s="81"/>
      <c r="Q18" s="81"/>
      <c r="R18" s="81"/>
      <c r="S18" s="81"/>
      <c r="T18" s="81"/>
      <c r="U18" s="81"/>
      <c r="V18" s="95" t="s">
        <v>13</v>
      </c>
      <c r="W18" s="98" t="s">
        <v>115</v>
      </c>
      <c r="X18" s="101"/>
      <c r="Y18" s="101"/>
      <c r="Z18" s="101"/>
      <c r="AA18" s="101"/>
      <c r="AB18" s="101"/>
      <c r="AC18" s="101"/>
      <c r="AD18" s="101"/>
      <c r="AE18" s="127"/>
      <c r="AF18" s="130"/>
      <c r="AG18" s="133"/>
      <c r="AH18" s="133"/>
      <c r="AI18" s="137"/>
      <c r="AJ18" s="130"/>
      <c r="AK18" s="133"/>
      <c r="AL18" s="133"/>
      <c r="AM18" s="137"/>
      <c r="AN18" s="130"/>
      <c r="AO18" s="133"/>
      <c r="AP18" s="133"/>
      <c r="AQ18" s="137"/>
      <c r="AR18" s="130"/>
      <c r="AS18" s="133"/>
      <c r="AT18" s="133"/>
      <c r="AU18" s="137"/>
      <c r="AV18" s="130"/>
      <c r="AW18" s="133"/>
      <c r="AX18" s="133"/>
      <c r="AY18" s="137"/>
      <c r="BB18" s="10" t="s">
        <v>106</v>
      </c>
      <c r="BC18" s="10">
        <v>1</v>
      </c>
    </row>
    <row r="19" spans="1:69" ht="14.25" customHeight="1">
      <c r="A19" s="22"/>
      <c r="B19" s="36" t="s">
        <v>71</v>
      </c>
      <c r="C19" s="36"/>
      <c r="D19" s="36"/>
      <c r="E19" s="36"/>
      <c r="F19" s="62"/>
      <c r="G19" s="68" t="s">
        <v>10</v>
      </c>
      <c r="H19" s="74"/>
      <c r="I19" s="74"/>
      <c r="J19" s="74"/>
      <c r="K19" s="74"/>
      <c r="L19" s="74"/>
      <c r="M19" s="74"/>
      <c r="N19" s="74"/>
      <c r="O19" s="74"/>
      <c r="P19" s="74"/>
      <c r="Q19" s="74"/>
      <c r="R19" s="74"/>
      <c r="S19" s="74"/>
      <c r="T19" s="74"/>
      <c r="U19" s="74"/>
      <c r="V19" s="74"/>
      <c r="W19" s="99"/>
      <c r="X19" s="37" t="s">
        <v>83</v>
      </c>
      <c r="Y19" s="37"/>
      <c r="Z19" s="107"/>
      <c r="AA19" s="110" t="s">
        <v>182</v>
      </c>
      <c r="AB19" s="107"/>
      <c r="AC19" s="110" t="s">
        <v>94</v>
      </c>
      <c r="AD19" s="107"/>
      <c r="AE19" s="62" t="s">
        <v>86</v>
      </c>
      <c r="AF19" s="51"/>
      <c r="AG19" s="57"/>
      <c r="AH19" s="57"/>
      <c r="AI19" s="76"/>
      <c r="AJ19" s="51"/>
      <c r="AK19" s="57"/>
      <c r="AL19" s="57"/>
      <c r="AM19" s="76"/>
      <c r="AN19" s="51"/>
      <c r="AO19" s="57"/>
      <c r="AP19" s="57"/>
      <c r="AQ19" s="76"/>
      <c r="AR19" s="51"/>
      <c r="AS19" s="57"/>
      <c r="AT19" s="57"/>
      <c r="AU19" s="76"/>
      <c r="AV19" s="51"/>
      <c r="AW19" s="57"/>
      <c r="AX19" s="57"/>
      <c r="AY19" s="76"/>
      <c r="BB19" s="10" t="s">
        <v>186</v>
      </c>
      <c r="BC19" s="10">
        <v>1</v>
      </c>
    </row>
    <row r="20" spans="1:69" ht="14.25" customHeight="1">
      <c r="A20" s="24" t="s">
        <v>85</v>
      </c>
      <c r="B20" s="37"/>
      <c r="C20" s="37"/>
      <c r="D20" s="37"/>
      <c r="E20" s="37"/>
      <c r="F20" s="37"/>
      <c r="G20" s="37"/>
      <c r="H20" s="37"/>
      <c r="I20" s="37"/>
      <c r="J20" s="37"/>
      <c r="K20" s="37"/>
      <c r="L20" s="37"/>
      <c r="M20" s="37"/>
      <c r="N20" s="37"/>
      <c r="O20" s="37"/>
      <c r="P20" s="37"/>
      <c r="Q20" s="37"/>
      <c r="R20" s="37"/>
      <c r="S20" s="37"/>
      <c r="T20" s="37"/>
      <c r="U20" s="37"/>
      <c r="V20" s="37"/>
      <c r="W20" s="37"/>
      <c r="X20" s="37"/>
      <c r="Y20" s="105"/>
      <c r="Z20" s="108" t="s">
        <v>38</v>
      </c>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66"/>
      <c r="BB20" s="10" t="s">
        <v>22</v>
      </c>
      <c r="BC20" s="10">
        <v>1</v>
      </c>
    </row>
    <row r="21" spans="1:69" ht="14.25" customHeight="1">
      <c r="A21" s="25" t="s">
        <v>140</v>
      </c>
      <c r="B21" s="38"/>
      <c r="C21" s="44"/>
      <c r="D21" s="50" t="s">
        <v>99</v>
      </c>
      <c r="E21" s="56"/>
      <c r="F21" s="56"/>
      <c r="G21" s="56"/>
      <c r="H21" s="75"/>
      <c r="I21" s="50" t="s">
        <v>165</v>
      </c>
      <c r="J21" s="56"/>
      <c r="K21" s="56"/>
      <c r="L21" s="56"/>
      <c r="M21" s="56"/>
      <c r="N21" s="56"/>
      <c r="O21" s="56"/>
      <c r="P21" s="56"/>
      <c r="Q21" s="56"/>
      <c r="R21" s="56"/>
      <c r="S21" s="56"/>
      <c r="T21" s="56"/>
      <c r="U21" s="56"/>
      <c r="V21" s="56"/>
      <c r="W21" s="56"/>
      <c r="X21" s="56"/>
      <c r="Y21" s="75"/>
      <c r="Z21" s="50" t="s">
        <v>79</v>
      </c>
      <c r="AA21" s="56"/>
      <c r="AB21" s="75"/>
      <c r="AC21" s="82" t="s">
        <v>34</v>
      </c>
      <c r="AD21" s="86"/>
      <c r="AE21" s="86"/>
      <c r="AF21" s="86"/>
      <c r="AG21" s="88"/>
      <c r="AH21" s="82" t="s">
        <v>77</v>
      </c>
      <c r="AI21" s="86"/>
      <c r="AJ21" s="86"/>
      <c r="AK21" s="86"/>
      <c r="AL21" s="88"/>
      <c r="AM21" s="50" t="s">
        <v>6</v>
      </c>
      <c r="AN21" s="56"/>
      <c r="AO21" s="56"/>
      <c r="AP21" s="56"/>
      <c r="AQ21" s="75"/>
      <c r="AR21" s="50" t="s">
        <v>181</v>
      </c>
      <c r="AS21" s="56"/>
      <c r="AT21" s="56"/>
      <c r="AU21" s="75"/>
      <c r="AV21" s="50" t="s">
        <v>105</v>
      </c>
      <c r="AW21" s="56"/>
      <c r="AX21" s="56"/>
      <c r="AY21" s="75"/>
      <c r="BB21" s="10" t="s">
        <v>117</v>
      </c>
      <c r="BC21" s="10">
        <v>1</v>
      </c>
      <c r="BE21" s="174" t="s">
        <v>25</v>
      </c>
      <c r="BF21" s="178" t="s">
        <v>153</v>
      </c>
      <c r="BG21" s="182" t="s">
        <v>148</v>
      </c>
      <c r="BH21" s="186" t="s">
        <v>104</v>
      </c>
      <c r="BI21" s="190"/>
      <c r="BJ21" s="190"/>
      <c r="BK21" s="194"/>
      <c r="BL21" s="197" t="s">
        <v>24</v>
      </c>
      <c r="BM21" s="201"/>
      <c r="BN21" s="201"/>
      <c r="BO21" s="208"/>
      <c r="BP21" s="213" t="s">
        <v>169</v>
      </c>
      <c r="BQ21" s="28"/>
    </row>
    <row r="22" spans="1:69" ht="14.25" customHeight="1">
      <c r="A22" s="26"/>
      <c r="B22" s="39"/>
      <c r="C22" s="45"/>
      <c r="D22" s="51"/>
      <c r="E22" s="57"/>
      <c r="F22" s="57"/>
      <c r="G22" s="57"/>
      <c r="H22" s="76"/>
      <c r="I22" s="51"/>
      <c r="J22" s="57"/>
      <c r="K22" s="57"/>
      <c r="L22" s="57"/>
      <c r="M22" s="57"/>
      <c r="N22" s="57"/>
      <c r="O22" s="57"/>
      <c r="P22" s="57"/>
      <c r="Q22" s="57"/>
      <c r="R22" s="57"/>
      <c r="S22" s="57"/>
      <c r="T22" s="57"/>
      <c r="U22" s="57"/>
      <c r="V22" s="57"/>
      <c r="W22" s="57"/>
      <c r="X22" s="57"/>
      <c r="Y22" s="76"/>
      <c r="Z22" s="51"/>
      <c r="AA22" s="57"/>
      <c r="AB22" s="76"/>
      <c r="AC22" s="83"/>
      <c r="AD22" s="87"/>
      <c r="AE22" s="87"/>
      <c r="AF22" s="87"/>
      <c r="AG22" s="89"/>
      <c r="AH22" s="83"/>
      <c r="AI22" s="87"/>
      <c r="AJ22" s="87"/>
      <c r="AK22" s="87"/>
      <c r="AL22" s="89"/>
      <c r="AM22" s="51"/>
      <c r="AN22" s="57"/>
      <c r="AO22" s="57"/>
      <c r="AP22" s="57"/>
      <c r="AQ22" s="76"/>
      <c r="AR22" s="51"/>
      <c r="AS22" s="57"/>
      <c r="AT22" s="57"/>
      <c r="AU22" s="76"/>
      <c r="AV22" s="51"/>
      <c r="AW22" s="57"/>
      <c r="AX22" s="57"/>
      <c r="AY22" s="76"/>
      <c r="BB22" s="10" t="s">
        <v>68</v>
      </c>
      <c r="BC22" s="10">
        <v>1</v>
      </c>
      <c r="BE22" s="175" t="s">
        <v>123</v>
      </c>
      <c r="BF22" s="179" t="s">
        <v>123</v>
      </c>
      <c r="BG22" s="183" t="s">
        <v>123</v>
      </c>
      <c r="BH22" s="187" t="s">
        <v>25</v>
      </c>
      <c r="BI22" s="191" t="s">
        <v>111</v>
      </c>
      <c r="BJ22" s="191" t="s">
        <v>175</v>
      </c>
      <c r="BK22" s="195" t="s">
        <v>114</v>
      </c>
      <c r="BL22" s="187" t="s">
        <v>5</v>
      </c>
      <c r="BM22" s="191" t="s">
        <v>45</v>
      </c>
      <c r="BN22" s="191" t="s">
        <v>57</v>
      </c>
      <c r="BO22" s="209" t="s">
        <v>114</v>
      </c>
      <c r="BQ22" s="28" t="s">
        <v>114</v>
      </c>
    </row>
    <row r="23" spans="1:69" ht="14.25" customHeight="1">
      <c r="A23" s="27" t="str">
        <f>IF(D23="","",IF(BB$1=1,VLOOKUP(D23&amp;"&amp;"&amp;BB$2,#REF!,7,FALSE),""))</f>
        <v/>
      </c>
      <c r="B23" s="40"/>
      <c r="C23" s="46"/>
      <c r="D23" s="52"/>
      <c r="E23" s="58"/>
      <c r="F23" s="58"/>
      <c r="G23" s="58"/>
      <c r="H23" s="77"/>
      <c r="I23" s="78" t="str">
        <f t="shared" ref="I23:I36" si="0">IF(D23="","",IF(BB$1=1,BE23,IF(BB$1=2,BF23,BG23)))</f>
        <v/>
      </c>
      <c r="J23" s="78"/>
      <c r="K23" s="78"/>
      <c r="L23" s="78"/>
      <c r="M23" s="78"/>
      <c r="N23" s="78"/>
      <c r="O23" s="78"/>
      <c r="P23" s="78"/>
      <c r="Q23" s="78"/>
      <c r="R23" s="78"/>
      <c r="S23" s="78"/>
      <c r="T23" s="78"/>
      <c r="U23" s="78"/>
      <c r="V23" s="78"/>
      <c r="W23" s="78"/>
      <c r="X23" s="78"/>
      <c r="Y23" s="78"/>
      <c r="Z23" s="109" t="str">
        <f t="shared" ref="Z23:Z36" si="1">IF(D23=0,"","○")</f>
        <v/>
      </c>
      <c r="AA23" s="109"/>
      <c r="AB23" s="109"/>
      <c r="AC23" s="118" t="str">
        <f ca="1">IF(I23="","",IF(SUMPRODUCT((#REF!=I23)*(#REF!&gt;TODAY()))&gt;0,"有","無"))</f>
        <v/>
      </c>
      <c r="AD23" s="122"/>
      <c r="AE23" s="122"/>
      <c r="AF23" s="122"/>
      <c r="AG23" s="134"/>
      <c r="AH23" s="118" t="str">
        <f t="shared" ref="AH23:AH36" si="2">IF(D23=0,"",BK23)</f>
        <v/>
      </c>
      <c r="AI23" s="122"/>
      <c r="AJ23" s="122"/>
      <c r="AK23" s="122"/>
      <c r="AL23" s="134"/>
      <c r="AM23" s="109" t="str">
        <f t="shared" ref="AM23:AM36" si="3">IF(BB$1=3,"",IF(D23=0,"","○"))</f>
        <v/>
      </c>
      <c r="AN23" s="109"/>
      <c r="AO23" s="109"/>
      <c r="AP23" s="109"/>
      <c r="AQ23" s="109"/>
      <c r="AR23" s="118" t="str">
        <f t="shared" ref="AR23:AR36" si="4">IF(D23=0,"","○")</f>
        <v/>
      </c>
      <c r="AS23" s="122"/>
      <c r="AT23" s="122"/>
      <c r="AU23" s="134"/>
      <c r="AV23" s="161" t="str">
        <f t="shared" ref="AV23:AV36" ca="1" si="5">IF(D23=0,"",BO23)</f>
        <v/>
      </c>
      <c r="AW23" s="162"/>
      <c r="AX23" s="162"/>
      <c r="AY23" s="167"/>
      <c r="AZ23" s="168" t="str">
        <f t="shared" ref="AZ23:AZ36" si="6">IF(D23=0,"",IF(G18&lt;5000000,BQ23,""))</f>
        <v/>
      </c>
      <c r="BB23" s="10" t="s">
        <v>58</v>
      </c>
      <c r="BC23" s="10">
        <v>1</v>
      </c>
      <c r="BE23" s="176" t="e">
        <f>IF(COUNTIF(#REF!,D23&amp;"&amp;"&amp;BB$2)&gt;0,VLOOKUP(D23&amp;"&amp;"&amp;BB$2,#REF!,3,FALSE),"この業種での登録はありません")</f>
        <v>#REF!</v>
      </c>
      <c r="BF23" s="180" t="e">
        <f>IF(COUNTIF(#REF!,D23&amp;"&amp;"&amp;BB$2)&gt;0,VLOOKUP(D23&amp;"&amp;"&amp;BB$2,#REF!,3,FALSE),"この業種での登録はありません")</f>
        <v>#REF!</v>
      </c>
      <c r="BG23" s="184" t="e">
        <f>IF(COUNTIF(#REF!,D23&amp;"&amp;"&amp;BB$2)&gt;0,VLOOKUP(D23&amp;"&amp;"&amp;BB$2,#REF!,3,FALSE),"この業種での登録はありません")</f>
        <v>#REF!</v>
      </c>
      <c r="BH23" s="188" t="e">
        <f>IF(BB$1=1,IF(OR(VLOOKUP(D23&amp;"&amp;"&amp;BB$2,#REF!,8,FALSE)="市内 本店",VLOOKUP(D23&amp;"&amp;"&amp;BB$2,#REF!,8,FALSE)="市内 営業所"),"○",""),"")</f>
        <v>#REF!</v>
      </c>
      <c r="BI23" s="192" t="str">
        <f>IF(BB$1=2,IF(OR(VLOOKUP(D23&amp;"&amp;"&amp;BB$2,#REF!,5,FALSE)="市内 本店",VLOOKUP(D23&amp;"&amp;"&amp;BB$2,#REF!,5,FALSE)="市内 営業所"),"○",""),"")</f>
        <v/>
      </c>
      <c r="BJ23" s="192" t="str">
        <f>IF(BB$1=3,IF(OR(VLOOKUP(D23&amp;"&amp;"&amp;BB$2,#REF!,6,FALSE)="市内 本店",VLOOKUP(D23&amp;"&amp;"&amp;BB$2,#REF!,6,FALSE)="市内 営業所"),"○",""),"")</f>
        <v/>
      </c>
      <c r="BK23" s="130" t="e">
        <f t="shared" ref="BK23:BK36" si="7">BH23&amp;BI23&amp;BJ23</f>
        <v>#REF!</v>
      </c>
      <c r="BL23" s="198" t="e">
        <f ca="1">IF(VLOOKUP(D23,#REF!,12,FALSE)&lt;TODAY(),"経審切れ","")</f>
        <v>#REF!</v>
      </c>
      <c r="BM23" s="202" t="e">
        <f ca="1">IF((VLOOKUP(D23,#REF!,12,FALSE)-TODAY())&lt;32,"経審注意","")</f>
        <v>#REF!</v>
      </c>
      <c r="BN23" s="205" t="e">
        <f ca="1">IF(COUNTIF(#REF!,D23)&gt;0,IF(VLOOKUP(D23,#REF!,5,FALSE)&lt;TODAY(),"","指名停止中"),"")</f>
        <v>#REF!</v>
      </c>
      <c r="BO23" s="210" t="e">
        <f t="shared" ref="BO23:BO36" ca="1" si="8">IF($BB$1=1,IF(BN23="",IF(BL23="",IF(BM23="","",BM23),BL23),BN23),IF(BN23="","",BN23))</f>
        <v>#REF!</v>
      </c>
      <c r="BP23" s="10" t="e">
        <f>IF(VLOOKUP(D23,#REF!,13,FALSE)="５００万未満相談","５００万未満相談","")</f>
        <v>#REF!</v>
      </c>
      <c r="BQ23" s="10" t="e">
        <f t="shared" ref="BQ23:BQ36" si="9">IF($BB$1=1,BP23," ")</f>
        <v>#REF!</v>
      </c>
    </row>
    <row r="24" spans="1:69" ht="14.25" customHeight="1">
      <c r="A24" s="27" t="str">
        <f>IF(D24="","",IF(BB$1=1,VLOOKUP(D24&amp;"&amp;"&amp;BB$2,#REF!,7,FALSE),""))</f>
        <v/>
      </c>
      <c r="B24" s="40"/>
      <c r="C24" s="46"/>
      <c r="D24" s="52"/>
      <c r="E24" s="58"/>
      <c r="F24" s="58"/>
      <c r="G24" s="58"/>
      <c r="H24" s="77"/>
      <c r="I24" s="78" t="str">
        <f t="shared" si="0"/>
        <v/>
      </c>
      <c r="J24" s="78"/>
      <c r="K24" s="78"/>
      <c r="L24" s="78"/>
      <c r="M24" s="78"/>
      <c r="N24" s="78"/>
      <c r="O24" s="78"/>
      <c r="P24" s="78"/>
      <c r="Q24" s="78"/>
      <c r="R24" s="78"/>
      <c r="S24" s="78"/>
      <c r="T24" s="78"/>
      <c r="U24" s="78"/>
      <c r="V24" s="78"/>
      <c r="W24" s="78"/>
      <c r="X24" s="78"/>
      <c r="Y24" s="78"/>
      <c r="Z24" s="109" t="str">
        <f t="shared" si="1"/>
        <v/>
      </c>
      <c r="AA24" s="109"/>
      <c r="AB24" s="109"/>
      <c r="AC24" s="118" t="str">
        <f ca="1">IF(I24="","",IF(SUMPRODUCT((#REF!=I24)*(#REF!&gt;TODAY()))&gt;0,"有","無"))</f>
        <v/>
      </c>
      <c r="AD24" s="122"/>
      <c r="AE24" s="122"/>
      <c r="AF24" s="122"/>
      <c r="AG24" s="134"/>
      <c r="AH24" s="118" t="str">
        <f t="shared" si="2"/>
        <v/>
      </c>
      <c r="AI24" s="122"/>
      <c r="AJ24" s="122"/>
      <c r="AK24" s="122"/>
      <c r="AL24" s="134"/>
      <c r="AM24" s="109" t="str">
        <f t="shared" si="3"/>
        <v/>
      </c>
      <c r="AN24" s="109"/>
      <c r="AO24" s="109"/>
      <c r="AP24" s="109"/>
      <c r="AQ24" s="109"/>
      <c r="AR24" s="118" t="str">
        <f t="shared" si="4"/>
        <v/>
      </c>
      <c r="AS24" s="122"/>
      <c r="AT24" s="122"/>
      <c r="AU24" s="134"/>
      <c r="AV24" s="161" t="str">
        <f t="shared" ca="1" si="5"/>
        <v/>
      </c>
      <c r="AW24" s="162"/>
      <c r="AX24" s="162"/>
      <c r="AY24" s="167"/>
      <c r="AZ24" s="168" t="str">
        <f t="shared" si="6"/>
        <v/>
      </c>
      <c r="BB24" s="10" t="s">
        <v>102</v>
      </c>
      <c r="BC24" s="10">
        <v>1</v>
      </c>
      <c r="BE24" s="176" t="e">
        <f>IF(COUNTIF(#REF!,D24&amp;"&amp;"&amp;BB$2)&gt;0,VLOOKUP(D24&amp;"&amp;"&amp;BB$2,#REF!,3,FALSE),"この業種での登録はありません")</f>
        <v>#REF!</v>
      </c>
      <c r="BF24" s="180" t="e">
        <f>IF(COUNTIF(#REF!,D24&amp;"&amp;"&amp;BB$2)&gt;0,VLOOKUP(D24&amp;"&amp;"&amp;BB$2,#REF!,3,FALSE),"この業種での登録はありません")</f>
        <v>#REF!</v>
      </c>
      <c r="BG24" s="184" t="e">
        <f>IF(COUNTIF(#REF!,D24&amp;"&amp;"&amp;BB$2)&gt;0,VLOOKUP(D24&amp;"&amp;"&amp;BB$2,#REF!,3,FALSE),"この業種での登録はありません")</f>
        <v>#REF!</v>
      </c>
      <c r="BH24" s="188" t="e">
        <f>IF(BB$1=1,IF(OR(VLOOKUP(D24&amp;"&amp;"&amp;BB$2,#REF!,8,FALSE)="市内 本店",VLOOKUP(D24&amp;"&amp;"&amp;BB$2,#REF!,8,FALSE)="市内 営業所"),"○",""),"")</f>
        <v>#REF!</v>
      </c>
      <c r="BI24" s="192" t="str">
        <f>IF(BB$1=2,IF(OR(VLOOKUP(D24&amp;"&amp;"&amp;BB$2,#REF!,5,FALSE)="市内 本店",VLOOKUP(D24&amp;"&amp;"&amp;BB$2,#REF!,5,FALSE)="市内 営業所"),"○",""),"")</f>
        <v/>
      </c>
      <c r="BJ24" s="192" t="str">
        <f>IF(BB$1=3,IF(OR(VLOOKUP(D24&amp;"&amp;"&amp;BB$2,#REF!,6,FALSE)="市内 本店",VLOOKUP(D24&amp;"&amp;"&amp;BB$2,#REF!,6,FALSE)="市内 営業所"),"○",""),"")</f>
        <v/>
      </c>
      <c r="BK24" s="24" t="e">
        <f t="shared" si="7"/>
        <v>#REF!</v>
      </c>
      <c r="BL24" s="199" t="e">
        <f ca="1">IF(VLOOKUP(D24,#REF!,12,FALSE)&lt;TODAY(),"経審切れ","")</f>
        <v>#REF!</v>
      </c>
      <c r="BM24" s="203" t="e">
        <f ca="1">IF((VLOOKUP(D24,#REF!,12,FALSE)-TODAY())&lt;32,"経審注意","")</f>
        <v>#REF!</v>
      </c>
      <c r="BN24" s="206" t="e">
        <f ca="1">IF(COUNTIF(#REF!,D24)&gt;0,IF(VLOOKUP(D24,#REF!,5,FALSE)&lt;TODAY(),"","指名停止中"),"")</f>
        <v>#REF!</v>
      </c>
      <c r="BO24" s="211" t="e">
        <f t="shared" ca="1" si="8"/>
        <v>#REF!</v>
      </c>
      <c r="BP24" s="10" t="e">
        <f>IF(VLOOKUP(D24,#REF!,13,FALSE)="５００万未満相談","５００万未満相談","")</f>
        <v>#REF!</v>
      </c>
      <c r="BQ24" s="10" t="e">
        <f t="shared" si="9"/>
        <v>#REF!</v>
      </c>
    </row>
    <row r="25" spans="1:69" ht="14.25" customHeight="1">
      <c r="A25" s="27" t="str">
        <f>IF(D25="","",IF(BB$1=1,VLOOKUP(D25&amp;"&amp;"&amp;BB$2,#REF!,7,FALSE),""))</f>
        <v/>
      </c>
      <c r="B25" s="40"/>
      <c r="C25" s="46"/>
      <c r="D25" s="52"/>
      <c r="E25" s="58"/>
      <c r="F25" s="58"/>
      <c r="G25" s="58"/>
      <c r="H25" s="77"/>
      <c r="I25" s="78" t="str">
        <f t="shared" si="0"/>
        <v/>
      </c>
      <c r="J25" s="78"/>
      <c r="K25" s="78"/>
      <c r="L25" s="78"/>
      <c r="M25" s="78"/>
      <c r="N25" s="78"/>
      <c r="O25" s="78"/>
      <c r="P25" s="78"/>
      <c r="Q25" s="78"/>
      <c r="R25" s="78"/>
      <c r="S25" s="78"/>
      <c r="T25" s="78"/>
      <c r="U25" s="78"/>
      <c r="V25" s="78"/>
      <c r="W25" s="78"/>
      <c r="X25" s="78"/>
      <c r="Y25" s="78"/>
      <c r="Z25" s="109" t="str">
        <f t="shared" si="1"/>
        <v/>
      </c>
      <c r="AA25" s="109"/>
      <c r="AB25" s="109"/>
      <c r="AC25" s="118" t="str">
        <f ca="1">IF(I25="","",IF(SUMPRODUCT((#REF!=I25)*(#REF!&gt;TODAY()))&gt;0,"有","無"))</f>
        <v/>
      </c>
      <c r="AD25" s="122"/>
      <c r="AE25" s="122"/>
      <c r="AF25" s="122"/>
      <c r="AG25" s="134"/>
      <c r="AH25" s="118" t="str">
        <f t="shared" si="2"/>
        <v/>
      </c>
      <c r="AI25" s="122"/>
      <c r="AJ25" s="122"/>
      <c r="AK25" s="122"/>
      <c r="AL25" s="134"/>
      <c r="AM25" s="109" t="str">
        <f t="shared" si="3"/>
        <v/>
      </c>
      <c r="AN25" s="109"/>
      <c r="AO25" s="109"/>
      <c r="AP25" s="109"/>
      <c r="AQ25" s="109"/>
      <c r="AR25" s="118" t="str">
        <f t="shared" si="4"/>
        <v/>
      </c>
      <c r="AS25" s="122"/>
      <c r="AT25" s="122"/>
      <c r="AU25" s="134"/>
      <c r="AV25" s="161" t="str">
        <f t="shared" ca="1" si="5"/>
        <v/>
      </c>
      <c r="AW25" s="162"/>
      <c r="AX25" s="162"/>
      <c r="AY25" s="167"/>
      <c r="AZ25" s="168" t="str">
        <f t="shared" si="6"/>
        <v/>
      </c>
      <c r="BB25" s="10" t="s">
        <v>44</v>
      </c>
      <c r="BC25" s="10">
        <v>1</v>
      </c>
      <c r="BE25" s="176" t="e">
        <f>IF(COUNTIF(#REF!,D25&amp;"&amp;"&amp;BB$2)&gt;0,VLOOKUP(D25&amp;"&amp;"&amp;BB$2,#REF!,3,FALSE),"この業種での登録はありません")</f>
        <v>#REF!</v>
      </c>
      <c r="BF25" s="180" t="e">
        <f>IF(COUNTIF(#REF!,D25&amp;"&amp;"&amp;BB$2)&gt;0,VLOOKUP(D25&amp;"&amp;"&amp;BB$2,#REF!,3,FALSE),"この業種での登録はありません")</f>
        <v>#REF!</v>
      </c>
      <c r="BG25" s="184" t="e">
        <f>IF(COUNTIF(#REF!,D25&amp;"&amp;"&amp;BB$2)&gt;0,VLOOKUP(D25&amp;"&amp;"&amp;BB$2,#REF!,3,FALSE),"この業種での登録はありません")</f>
        <v>#REF!</v>
      </c>
      <c r="BH25" s="188" t="e">
        <f>IF(BB$1=1,IF(OR(VLOOKUP(D25&amp;"&amp;"&amp;BB$2,#REF!,8,FALSE)="市内 本店",VLOOKUP(D25&amp;"&amp;"&amp;BB$2,#REF!,8,FALSE)="市内 営業所"),"○",""),"")</f>
        <v>#REF!</v>
      </c>
      <c r="BI25" s="192" t="str">
        <f>IF(BB$1=2,IF(OR(VLOOKUP(D25&amp;"&amp;"&amp;BB$2,#REF!,5,FALSE)="市内 本店",VLOOKUP(D25&amp;"&amp;"&amp;BB$2,#REF!,5,FALSE)="市内 営業所"),"○",""),"")</f>
        <v/>
      </c>
      <c r="BJ25" s="192" t="str">
        <f>IF(BB$1=3,IF(OR(VLOOKUP(D25&amp;"&amp;"&amp;BB$2,#REF!,6,FALSE)="市内 本店",VLOOKUP(D25&amp;"&amp;"&amp;BB$2,#REF!,6,FALSE)="市内 営業所"),"○",""),"")</f>
        <v/>
      </c>
      <c r="BK25" s="24" t="e">
        <f t="shared" si="7"/>
        <v>#REF!</v>
      </c>
      <c r="BL25" s="199" t="e">
        <f ca="1">IF(VLOOKUP(D25,#REF!,12,FALSE)&lt;TODAY(),"経審切れ","")</f>
        <v>#REF!</v>
      </c>
      <c r="BM25" s="203" t="e">
        <f ca="1">IF((VLOOKUP(D25,#REF!,12,FALSE)-TODAY())&lt;32,"経審注意","")</f>
        <v>#REF!</v>
      </c>
      <c r="BN25" s="206" t="e">
        <f ca="1">IF(COUNTIF(#REF!,D25)&gt;0,IF(VLOOKUP(D25,#REF!,5,FALSE)&lt;TODAY(),"","指名停止中"),"")</f>
        <v>#REF!</v>
      </c>
      <c r="BO25" s="211" t="e">
        <f t="shared" ca="1" si="8"/>
        <v>#REF!</v>
      </c>
      <c r="BP25" s="10" t="e">
        <f>IF(VLOOKUP(D25,#REF!,13,FALSE)="５００万未満相談","５００万未満相談","")</f>
        <v>#REF!</v>
      </c>
      <c r="BQ25" s="10" t="e">
        <f t="shared" si="9"/>
        <v>#REF!</v>
      </c>
    </row>
    <row r="26" spans="1:69" ht="14.25" customHeight="1">
      <c r="A26" s="27" t="str">
        <f>IF(D26="","",IF(BB$1=1,VLOOKUP(D26&amp;"&amp;"&amp;BB$2,#REF!,7,FALSE),""))</f>
        <v/>
      </c>
      <c r="B26" s="40"/>
      <c r="C26" s="46"/>
      <c r="D26" s="52"/>
      <c r="E26" s="58"/>
      <c r="F26" s="58"/>
      <c r="G26" s="58"/>
      <c r="H26" s="77"/>
      <c r="I26" s="78" t="str">
        <f t="shared" si="0"/>
        <v/>
      </c>
      <c r="J26" s="78"/>
      <c r="K26" s="78"/>
      <c r="L26" s="78"/>
      <c r="M26" s="78"/>
      <c r="N26" s="78"/>
      <c r="O26" s="78"/>
      <c r="P26" s="78"/>
      <c r="Q26" s="78"/>
      <c r="R26" s="78"/>
      <c r="S26" s="78"/>
      <c r="T26" s="78"/>
      <c r="U26" s="78"/>
      <c r="V26" s="78"/>
      <c r="W26" s="78"/>
      <c r="X26" s="78"/>
      <c r="Y26" s="78"/>
      <c r="Z26" s="109" t="str">
        <f t="shared" si="1"/>
        <v/>
      </c>
      <c r="AA26" s="109"/>
      <c r="AB26" s="109"/>
      <c r="AC26" s="118" t="str">
        <f ca="1">IF(I26="","",IF(SUMPRODUCT((#REF!=I26)*(#REF!&gt;TODAY()))&gt;0,"有","無"))</f>
        <v/>
      </c>
      <c r="AD26" s="122"/>
      <c r="AE26" s="122"/>
      <c r="AF26" s="122"/>
      <c r="AG26" s="134"/>
      <c r="AH26" s="118" t="str">
        <f t="shared" si="2"/>
        <v/>
      </c>
      <c r="AI26" s="122"/>
      <c r="AJ26" s="122"/>
      <c r="AK26" s="122"/>
      <c r="AL26" s="134"/>
      <c r="AM26" s="109" t="str">
        <f t="shared" si="3"/>
        <v/>
      </c>
      <c r="AN26" s="109"/>
      <c r="AO26" s="109"/>
      <c r="AP26" s="109"/>
      <c r="AQ26" s="109"/>
      <c r="AR26" s="118" t="str">
        <f t="shared" si="4"/>
        <v/>
      </c>
      <c r="AS26" s="122"/>
      <c r="AT26" s="122"/>
      <c r="AU26" s="134"/>
      <c r="AV26" s="161" t="str">
        <f t="shared" ca="1" si="5"/>
        <v/>
      </c>
      <c r="AW26" s="162"/>
      <c r="AX26" s="162"/>
      <c r="AY26" s="167"/>
      <c r="AZ26" s="168" t="str">
        <f t="shared" si="6"/>
        <v/>
      </c>
      <c r="BB26" s="10" t="s">
        <v>113</v>
      </c>
      <c r="BC26" s="10">
        <v>1</v>
      </c>
      <c r="BE26" s="176" t="e">
        <f>IF(COUNTIF(#REF!,D26&amp;"&amp;"&amp;BB$2)&gt;0,VLOOKUP(D26&amp;"&amp;"&amp;BB$2,#REF!,3,FALSE),"この業種での登録はありません")</f>
        <v>#REF!</v>
      </c>
      <c r="BF26" s="180" t="e">
        <f>IF(COUNTIF(#REF!,D26&amp;"&amp;"&amp;BB$2)&gt;0,VLOOKUP(D26&amp;"&amp;"&amp;BB$2,#REF!,3,FALSE),"この業種での登録はありません")</f>
        <v>#REF!</v>
      </c>
      <c r="BG26" s="184" t="e">
        <f>IF(COUNTIF(#REF!,D26&amp;"&amp;"&amp;BB$2)&gt;0,VLOOKUP(D26&amp;"&amp;"&amp;BB$2,#REF!,3,FALSE),"この業種での登録はありません")</f>
        <v>#REF!</v>
      </c>
      <c r="BH26" s="188" t="e">
        <f>IF(BB$1=1,IF(OR(VLOOKUP(D26&amp;"&amp;"&amp;BB$2,#REF!,8,FALSE)="市内 本店",VLOOKUP(D26&amp;"&amp;"&amp;BB$2,#REF!,8,FALSE)="市内 営業所"),"○",""),"")</f>
        <v>#REF!</v>
      </c>
      <c r="BI26" s="192" t="str">
        <f>IF(BB$1=2,IF(OR(VLOOKUP(D26&amp;"&amp;"&amp;BB$2,#REF!,5,FALSE)="市内 本店",VLOOKUP(D26&amp;"&amp;"&amp;BB$2,#REF!,5,FALSE)="市内 営業所"),"○",""),"")</f>
        <v/>
      </c>
      <c r="BJ26" s="192" t="str">
        <f>IF(BB$1=3,IF(OR(VLOOKUP(D26&amp;"&amp;"&amp;BB$2,#REF!,6,FALSE)="市内 本店",VLOOKUP(D26&amp;"&amp;"&amp;BB$2,#REF!,6,FALSE)="市内 営業所"),"○",""),"")</f>
        <v/>
      </c>
      <c r="BK26" s="24" t="e">
        <f t="shared" si="7"/>
        <v>#REF!</v>
      </c>
      <c r="BL26" s="199" t="e">
        <f ca="1">IF(VLOOKUP(D26,#REF!,12,FALSE)&lt;TODAY(),"経審切れ","")</f>
        <v>#REF!</v>
      </c>
      <c r="BM26" s="203" t="e">
        <f ca="1">IF((VLOOKUP(D26,#REF!,12,FALSE)-TODAY())&lt;32,"経審注意","")</f>
        <v>#REF!</v>
      </c>
      <c r="BN26" s="206" t="e">
        <f ca="1">IF(COUNTIF(#REF!,D26)&gt;0,IF(VLOOKUP(D26,#REF!,5,FALSE)&lt;TODAY(),"","指名停止中"),"")</f>
        <v>#REF!</v>
      </c>
      <c r="BO26" s="211" t="e">
        <f t="shared" ca="1" si="8"/>
        <v>#REF!</v>
      </c>
      <c r="BP26" s="10" t="e">
        <f>IF(VLOOKUP(D26,#REF!,13,FALSE)="５００万未満相談","５００万未満相談","")</f>
        <v>#REF!</v>
      </c>
      <c r="BQ26" s="10" t="e">
        <f t="shared" si="9"/>
        <v>#REF!</v>
      </c>
    </row>
    <row r="27" spans="1:69" ht="14.25" customHeight="1">
      <c r="A27" s="27" t="str">
        <f>IF(D27="","",IF(BB$1=1,VLOOKUP(D27&amp;"&amp;"&amp;BB$2,#REF!,7,FALSE),""))</f>
        <v/>
      </c>
      <c r="B27" s="40"/>
      <c r="C27" s="46"/>
      <c r="D27" s="52"/>
      <c r="E27" s="58"/>
      <c r="F27" s="58"/>
      <c r="G27" s="58"/>
      <c r="H27" s="77"/>
      <c r="I27" s="78" t="str">
        <f t="shared" si="0"/>
        <v/>
      </c>
      <c r="J27" s="78"/>
      <c r="K27" s="78"/>
      <c r="L27" s="78"/>
      <c r="M27" s="78"/>
      <c r="N27" s="78"/>
      <c r="O27" s="78"/>
      <c r="P27" s="78"/>
      <c r="Q27" s="78"/>
      <c r="R27" s="78"/>
      <c r="S27" s="78"/>
      <c r="T27" s="78"/>
      <c r="U27" s="78"/>
      <c r="V27" s="78"/>
      <c r="W27" s="78"/>
      <c r="X27" s="78"/>
      <c r="Y27" s="78"/>
      <c r="Z27" s="109" t="str">
        <f t="shared" si="1"/>
        <v/>
      </c>
      <c r="AA27" s="109"/>
      <c r="AB27" s="109"/>
      <c r="AC27" s="118" t="str">
        <f ca="1">IF(I27="","",IF(SUMPRODUCT((#REF!=I27)*(#REF!&gt;TODAY()))&gt;0,"有","無"))</f>
        <v/>
      </c>
      <c r="AD27" s="122"/>
      <c r="AE27" s="122"/>
      <c r="AF27" s="122"/>
      <c r="AG27" s="134"/>
      <c r="AH27" s="118" t="str">
        <f t="shared" si="2"/>
        <v/>
      </c>
      <c r="AI27" s="122"/>
      <c r="AJ27" s="122"/>
      <c r="AK27" s="122"/>
      <c r="AL27" s="134"/>
      <c r="AM27" s="109" t="str">
        <f t="shared" si="3"/>
        <v/>
      </c>
      <c r="AN27" s="109"/>
      <c r="AO27" s="109"/>
      <c r="AP27" s="109"/>
      <c r="AQ27" s="109"/>
      <c r="AR27" s="118" t="str">
        <f t="shared" si="4"/>
        <v/>
      </c>
      <c r="AS27" s="122"/>
      <c r="AT27" s="122"/>
      <c r="AU27" s="134"/>
      <c r="AV27" s="161" t="str">
        <f t="shared" ca="1" si="5"/>
        <v/>
      </c>
      <c r="AW27" s="162"/>
      <c r="AX27" s="162"/>
      <c r="AY27" s="167"/>
      <c r="AZ27" s="168" t="str">
        <f t="shared" si="6"/>
        <v/>
      </c>
      <c r="BB27" s="10" t="s">
        <v>131</v>
      </c>
      <c r="BC27" s="10">
        <v>1</v>
      </c>
      <c r="BE27" s="176" t="e">
        <f>IF(COUNTIF(#REF!,D27&amp;"&amp;"&amp;BB$2)&gt;0,VLOOKUP(D27&amp;"&amp;"&amp;BB$2,#REF!,3,FALSE),"この業種での登録はありません")</f>
        <v>#REF!</v>
      </c>
      <c r="BF27" s="180" t="e">
        <f>IF(COUNTIF(#REF!,D27&amp;"&amp;"&amp;BB$2)&gt;0,VLOOKUP(D27&amp;"&amp;"&amp;BB$2,#REF!,3,FALSE),"この業種での登録はありません")</f>
        <v>#REF!</v>
      </c>
      <c r="BG27" s="184" t="e">
        <f>IF(COUNTIF(#REF!,D27&amp;"&amp;"&amp;BB$2)&gt;0,VLOOKUP(D27&amp;"&amp;"&amp;BB$2,#REF!,3,FALSE),"この業種での登録はありません")</f>
        <v>#REF!</v>
      </c>
      <c r="BH27" s="188" t="e">
        <f>IF(BB$1=1,IF(OR(VLOOKUP(D27&amp;"&amp;"&amp;BB$2,#REF!,8,FALSE)="市内 本店",VLOOKUP(D27&amp;"&amp;"&amp;BB$2,#REF!,8,FALSE)="市内 営業所"),"○",""),"")</f>
        <v>#REF!</v>
      </c>
      <c r="BI27" s="192" t="str">
        <f>IF(BB$1=2,IF(OR(VLOOKUP(D27&amp;"&amp;"&amp;BB$2,#REF!,5,FALSE)="市内 本店",VLOOKUP(D27&amp;"&amp;"&amp;BB$2,#REF!,5,FALSE)="市内 営業所"),"○",""),"")</f>
        <v/>
      </c>
      <c r="BJ27" s="192" t="str">
        <f>IF(BB$1=3,IF(OR(VLOOKUP(D27&amp;"&amp;"&amp;BB$2,#REF!,6,FALSE)="市内 本店",VLOOKUP(D27&amp;"&amp;"&amp;BB$2,#REF!,6,FALSE)="市内 営業所"),"○",""),"")</f>
        <v/>
      </c>
      <c r="BK27" s="24" t="e">
        <f t="shared" si="7"/>
        <v>#REF!</v>
      </c>
      <c r="BL27" s="199" t="e">
        <f ca="1">IF(VLOOKUP(D27,#REF!,12,FALSE)&lt;TODAY(),"経審切れ","")</f>
        <v>#REF!</v>
      </c>
      <c r="BM27" s="203" t="e">
        <f ca="1">IF((VLOOKUP(D27,#REF!,12,FALSE)-TODAY())&lt;32,"経審注意","")</f>
        <v>#REF!</v>
      </c>
      <c r="BN27" s="206" t="e">
        <f ca="1">IF(COUNTIF(#REF!,D27)&gt;0,IF(VLOOKUP(D27,#REF!,5,FALSE)&lt;TODAY(),"","指名停止中"),"")</f>
        <v>#REF!</v>
      </c>
      <c r="BO27" s="211" t="e">
        <f t="shared" ca="1" si="8"/>
        <v>#REF!</v>
      </c>
      <c r="BP27" s="10" t="e">
        <f>IF(VLOOKUP(D27,#REF!,13,FALSE)="５００万未満相談","５００万未満相談","")</f>
        <v>#REF!</v>
      </c>
      <c r="BQ27" s="10" t="e">
        <f t="shared" si="9"/>
        <v>#REF!</v>
      </c>
    </row>
    <row r="28" spans="1:69" ht="14.25" customHeight="1">
      <c r="A28" s="27" t="str">
        <f>IF(D28="","",IF(BB$1=1,VLOOKUP(D28&amp;"&amp;"&amp;BB$2,#REF!,7,FALSE),""))</f>
        <v/>
      </c>
      <c r="B28" s="40"/>
      <c r="C28" s="46"/>
      <c r="D28" s="52"/>
      <c r="E28" s="58"/>
      <c r="F28" s="58"/>
      <c r="G28" s="58"/>
      <c r="H28" s="77"/>
      <c r="I28" s="78" t="str">
        <f t="shared" si="0"/>
        <v/>
      </c>
      <c r="J28" s="78"/>
      <c r="K28" s="78"/>
      <c r="L28" s="78"/>
      <c r="M28" s="78"/>
      <c r="N28" s="78"/>
      <c r="O28" s="78"/>
      <c r="P28" s="78"/>
      <c r="Q28" s="78"/>
      <c r="R28" s="78"/>
      <c r="S28" s="78"/>
      <c r="T28" s="78"/>
      <c r="U28" s="78"/>
      <c r="V28" s="78"/>
      <c r="W28" s="78"/>
      <c r="X28" s="78"/>
      <c r="Y28" s="78"/>
      <c r="Z28" s="109" t="str">
        <f t="shared" si="1"/>
        <v/>
      </c>
      <c r="AA28" s="109"/>
      <c r="AB28" s="109"/>
      <c r="AC28" s="118" t="str">
        <f ca="1">IF(I28="","",IF(SUMPRODUCT((#REF!=I28)*(#REF!&gt;TODAY()))&gt;0,"有","無"))</f>
        <v/>
      </c>
      <c r="AD28" s="122"/>
      <c r="AE28" s="122"/>
      <c r="AF28" s="122"/>
      <c r="AG28" s="134"/>
      <c r="AH28" s="118" t="str">
        <f t="shared" si="2"/>
        <v/>
      </c>
      <c r="AI28" s="122"/>
      <c r="AJ28" s="122"/>
      <c r="AK28" s="122"/>
      <c r="AL28" s="134"/>
      <c r="AM28" s="109" t="str">
        <f t="shared" si="3"/>
        <v/>
      </c>
      <c r="AN28" s="109"/>
      <c r="AO28" s="109"/>
      <c r="AP28" s="109"/>
      <c r="AQ28" s="109"/>
      <c r="AR28" s="118" t="str">
        <f t="shared" si="4"/>
        <v/>
      </c>
      <c r="AS28" s="122"/>
      <c r="AT28" s="122"/>
      <c r="AU28" s="134"/>
      <c r="AV28" s="161" t="str">
        <f t="shared" ca="1" si="5"/>
        <v/>
      </c>
      <c r="AW28" s="162"/>
      <c r="AX28" s="162"/>
      <c r="AY28" s="167"/>
      <c r="AZ28" s="168" t="str">
        <f t="shared" si="6"/>
        <v/>
      </c>
      <c r="BB28" s="10" t="s">
        <v>144</v>
      </c>
      <c r="BC28" s="10">
        <v>1</v>
      </c>
      <c r="BE28" s="176" t="e">
        <f>IF(COUNTIF(#REF!,D28&amp;"&amp;"&amp;BB$2)&gt;0,VLOOKUP(D28&amp;"&amp;"&amp;BB$2,#REF!,3,FALSE),"この業種での登録はありません")</f>
        <v>#REF!</v>
      </c>
      <c r="BF28" s="180" t="e">
        <f>IF(COUNTIF(#REF!,D28&amp;"&amp;"&amp;BB$2)&gt;0,VLOOKUP(D28&amp;"&amp;"&amp;BB$2,#REF!,3,FALSE),"この業種での登録はありません")</f>
        <v>#REF!</v>
      </c>
      <c r="BG28" s="184" t="e">
        <f>IF(COUNTIF(#REF!,D28&amp;"&amp;"&amp;BB$2)&gt;0,VLOOKUP(D28&amp;"&amp;"&amp;BB$2,#REF!,3,FALSE),"この業種での登録はありません")</f>
        <v>#REF!</v>
      </c>
      <c r="BH28" s="188" t="e">
        <f>IF(BB$1=1,IF(OR(VLOOKUP(D28&amp;"&amp;"&amp;BB$2,#REF!,8,FALSE)="市内 本店",VLOOKUP(D28&amp;"&amp;"&amp;BB$2,#REF!,8,FALSE)="市内 営業所"),"○",""),"")</f>
        <v>#REF!</v>
      </c>
      <c r="BI28" s="192" t="str">
        <f>IF(BB$1=2,IF(OR(VLOOKUP(D28&amp;"&amp;"&amp;BB$2,#REF!,5,FALSE)="市内 本店",VLOOKUP(D28&amp;"&amp;"&amp;BB$2,#REF!,5,FALSE)="市内 営業所"),"○",""),"")</f>
        <v/>
      </c>
      <c r="BJ28" s="192" t="str">
        <f>IF(BB$1=3,IF(OR(VLOOKUP(D28&amp;"&amp;"&amp;BB$2,#REF!,6,FALSE)="市内 本店",VLOOKUP(D28&amp;"&amp;"&amp;BB$2,#REF!,6,FALSE)="市内 営業所"),"○",""),"")</f>
        <v/>
      </c>
      <c r="BK28" s="24" t="e">
        <f t="shared" si="7"/>
        <v>#REF!</v>
      </c>
      <c r="BL28" s="199" t="e">
        <f ca="1">IF(VLOOKUP(D28,#REF!,12,FALSE)&lt;TODAY(),"経審切れ","")</f>
        <v>#REF!</v>
      </c>
      <c r="BM28" s="203" t="e">
        <f ca="1">IF((VLOOKUP(D28,#REF!,12,FALSE)-TODAY())&lt;32,"経審注意","")</f>
        <v>#REF!</v>
      </c>
      <c r="BN28" s="206" t="e">
        <f ca="1">IF(COUNTIF(#REF!,D28)&gt;0,IF(VLOOKUP(D28,#REF!,5,FALSE)&lt;TODAY(),"","指名停止中"),"")</f>
        <v>#REF!</v>
      </c>
      <c r="BO28" s="211" t="e">
        <f t="shared" ca="1" si="8"/>
        <v>#REF!</v>
      </c>
      <c r="BP28" s="10" t="e">
        <f>IF(VLOOKUP(D28,#REF!,13,FALSE)="５００万未満相談","５００万未満相談","")</f>
        <v>#REF!</v>
      </c>
      <c r="BQ28" s="10" t="e">
        <f t="shared" si="9"/>
        <v>#REF!</v>
      </c>
    </row>
    <row r="29" spans="1:69" ht="14.25" customHeight="1">
      <c r="A29" s="27" t="str">
        <f>IF(D29="","",IF(BB$1=1,VLOOKUP(D29&amp;"&amp;"&amp;BB$2,#REF!,7,FALSE),""))</f>
        <v/>
      </c>
      <c r="B29" s="40"/>
      <c r="C29" s="46"/>
      <c r="D29" s="52"/>
      <c r="E29" s="58"/>
      <c r="F29" s="58"/>
      <c r="G29" s="58"/>
      <c r="H29" s="77"/>
      <c r="I29" s="78" t="str">
        <f t="shared" si="0"/>
        <v/>
      </c>
      <c r="J29" s="78"/>
      <c r="K29" s="78"/>
      <c r="L29" s="78"/>
      <c r="M29" s="78"/>
      <c r="N29" s="78"/>
      <c r="O29" s="78"/>
      <c r="P29" s="78"/>
      <c r="Q29" s="78"/>
      <c r="R29" s="78"/>
      <c r="S29" s="78"/>
      <c r="T29" s="78"/>
      <c r="U29" s="78"/>
      <c r="V29" s="78"/>
      <c r="W29" s="78"/>
      <c r="X29" s="78"/>
      <c r="Y29" s="78"/>
      <c r="Z29" s="109" t="str">
        <f t="shared" si="1"/>
        <v/>
      </c>
      <c r="AA29" s="109"/>
      <c r="AB29" s="109"/>
      <c r="AC29" s="118" t="str">
        <f ca="1">IF(I29="","",IF(SUMPRODUCT((#REF!=I29)*(#REF!&gt;TODAY()))&gt;0,"有","無"))</f>
        <v/>
      </c>
      <c r="AD29" s="122"/>
      <c r="AE29" s="122"/>
      <c r="AF29" s="122"/>
      <c r="AG29" s="134"/>
      <c r="AH29" s="118" t="str">
        <f t="shared" si="2"/>
        <v/>
      </c>
      <c r="AI29" s="122"/>
      <c r="AJ29" s="122"/>
      <c r="AK29" s="122"/>
      <c r="AL29" s="134"/>
      <c r="AM29" s="109" t="str">
        <f t="shared" si="3"/>
        <v/>
      </c>
      <c r="AN29" s="109"/>
      <c r="AO29" s="109"/>
      <c r="AP29" s="109"/>
      <c r="AQ29" s="109"/>
      <c r="AR29" s="118" t="str">
        <f t="shared" si="4"/>
        <v/>
      </c>
      <c r="AS29" s="122"/>
      <c r="AT29" s="122"/>
      <c r="AU29" s="134"/>
      <c r="AV29" s="161" t="str">
        <f t="shared" ca="1" si="5"/>
        <v/>
      </c>
      <c r="AW29" s="162"/>
      <c r="AX29" s="162"/>
      <c r="AY29" s="167"/>
      <c r="AZ29" s="168" t="str">
        <f t="shared" si="6"/>
        <v/>
      </c>
      <c r="BB29" s="10" t="s">
        <v>152</v>
      </c>
      <c r="BC29" s="10">
        <v>1</v>
      </c>
      <c r="BE29" s="176" t="e">
        <f>IF(COUNTIF(#REF!,D29&amp;"&amp;"&amp;BB$2)&gt;0,VLOOKUP(D29&amp;"&amp;"&amp;BB$2,#REF!,3,FALSE),"この業種での登録はありません")</f>
        <v>#REF!</v>
      </c>
      <c r="BF29" s="180" t="e">
        <f>IF(COUNTIF(#REF!,D29&amp;"&amp;"&amp;BB$2)&gt;0,VLOOKUP(D29&amp;"&amp;"&amp;BB$2,#REF!,3,FALSE),"この業種での登録はありません")</f>
        <v>#REF!</v>
      </c>
      <c r="BG29" s="184" t="e">
        <f>IF(COUNTIF(#REF!,D29&amp;"&amp;"&amp;BB$2)&gt;0,VLOOKUP(D29&amp;"&amp;"&amp;BB$2,#REF!,3,FALSE),"この業種での登録はありません")</f>
        <v>#REF!</v>
      </c>
      <c r="BH29" s="188" t="e">
        <f>IF(BB$1=1,IF(OR(VLOOKUP(D29&amp;"&amp;"&amp;BB$2,#REF!,8,FALSE)="市内 本店",VLOOKUP(D29&amp;"&amp;"&amp;BB$2,#REF!,8,FALSE)="市内 営業所"),"○",""),"")</f>
        <v>#REF!</v>
      </c>
      <c r="BI29" s="192" t="str">
        <f>IF(BB$1=2,IF(OR(VLOOKUP(D29&amp;"&amp;"&amp;BB$2,#REF!,5,FALSE)="市内 本店",VLOOKUP(D29&amp;"&amp;"&amp;BB$2,#REF!,5,FALSE)="市内 営業所"),"○",""),"")</f>
        <v/>
      </c>
      <c r="BJ29" s="192" t="str">
        <f>IF(BB$1=3,IF(OR(VLOOKUP(D29&amp;"&amp;"&amp;BB$2,#REF!,6,FALSE)="市内 本店",VLOOKUP(D29&amp;"&amp;"&amp;BB$2,#REF!,6,FALSE)="市内 営業所"),"○",""),"")</f>
        <v/>
      </c>
      <c r="BK29" s="24" t="e">
        <f t="shared" si="7"/>
        <v>#REF!</v>
      </c>
      <c r="BL29" s="199" t="e">
        <f ca="1">IF(VLOOKUP(D29,#REF!,12,FALSE)&lt;TODAY(),"経審切れ","")</f>
        <v>#REF!</v>
      </c>
      <c r="BM29" s="203" t="e">
        <f ca="1">IF((VLOOKUP(D29,#REF!,12,FALSE)-TODAY())&lt;32,"経審注意","")</f>
        <v>#REF!</v>
      </c>
      <c r="BN29" s="206" t="e">
        <f ca="1">IF(COUNTIF(#REF!,D29)&gt;0,IF(VLOOKUP(D29,#REF!,5,FALSE)&lt;TODAY(),"","指名停止中"),"")</f>
        <v>#REF!</v>
      </c>
      <c r="BO29" s="211" t="e">
        <f t="shared" ca="1" si="8"/>
        <v>#REF!</v>
      </c>
      <c r="BP29" s="10" t="e">
        <f>IF(VLOOKUP(D29,#REF!,13,FALSE)="５００万未満相談","５００万未満相談","")</f>
        <v>#REF!</v>
      </c>
      <c r="BQ29" s="10" t="e">
        <f t="shared" si="9"/>
        <v>#REF!</v>
      </c>
    </row>
    <row r="30" spans="1:69" ht="14.25" customHeight="1">
      <c r="A30" s="27" t="str">
        <f>IF(D30="","",IF(BB$1=1,VLOOKUP(D30&amp;"&amp;"&amp;BB$2,#REF!,7,FALSE),""))</f>
        <v/>
      </c>
      <c r="B30" s="40"/>
      <c r="C30" s="46"/>
      <c r="D30" s="52"/>
      <c r="E30" s="58"/>
      <c r="F30" s="58"/>
      <c r="G30" s="58"/>
      <c r="H30" s="77"/>
      <c r="I30" s="78" t="str">
        <f t="shared" si="0"/>
        <v/>
      </c>
      <c r="J30" s="78"/>
      <c r="K30" s="78"/>
      <c r="L30" s="78"/>
      <c r="M30" s="78"/>
      <c r="N30" s="78"/>
      <c r="O30" s="78"/>
      <c r="P30" s="78"/>
      <c r="Q30" s="78"/>
      <c r="R30" s="78"/>
      <c r="S30" s="78"/>
      <c r="T30" s="78"/>
      <c r="U30" s="78"/>
      <c r="V30" s="78"/>
      <c r="W30" s="78"/>
      <c r="X30" s="78"/>
      <c r="Y30" s="78"/>
      <c r="Z30" s="109" t="str">
        <f t="shared" si="1"/>
        <v/>
      </c>
      <c r="AA30" s="109"/>
      <c r="AB30" s="109"/>
      <c r="AC30" s="118" t="str">
        <f ca="1">IF(I30="","",IF(SUMPRODUCT((#REF!=I30)*(#REF!&gt;TODAY()))&gt;0,"有","無"))</f>
        <v/>
      </c>
      <c r="AD30" s="122"/>
      <c r="AE30" s="122"/>
      <c r="AF30" s="122"/>
      <c r="AG30" s="134"/>
      <c r="AH30" s="118" t="str">
        <f t="shared" si="2"/>
        <v/>
      </c>
      <c r="AI30" s="122"/>
      <c r="AJ30" s="122"/>
      <c r="AK30" s="122"/>
      <c r="AL30" s="134"/>
      <c r="AM30" s="109" t="str">
        <f t="shared" si="3"/>
        <v/>
      </c>
      <c r="AN30" s="109"/>
      <c r="AO30" s="109"/>
      <c r="AP30" s="109"/>
      <c r="AQ30" s="109"/>
      <c r="AR30" s="118" t="str">
        <f t="shared" si="4"/>
        <v/>
      </c>
      <c r="AS30" s="122"/>
      <c r="AT30" s="122"/>
      <c r="AU30" s="134"/>
      <c r="AV30" s="161" t="str">
        <f t="shared" ca="1" si="5"/>
        <v/>
      </c>
      <c r="AW30" s="162"/>
      <c r="AX30" s="162"/>
      <c r="AY30" s="167"/>
      <c r="AZ30" s="168" t="str">
        <f t="shared" si="6"/>
        <v/>
      </c>
      <c r="BB30" s="10" t="s">
        <v>93</v>
      </c>
      <c r="BC30" s="10">
        <v>1</v>
      </c>
      <c r="BE30" s="176" t="e">
        <f>IF(COUNTIF(#REF!,D30&amp;"&amp;"&amp;BB$2)&gt;0,VLOOKUP(D30&amp;"&amp;"&amp;BB$2,#REF!,3,FALSE),"この業種での登録はありません")</f>
        <v>#REF!</v>
      </c>
      <c r="BF30" s="180" t="e">
        <f>IF(COUNTIF(#REF!,D30&amp;"&amp;"&amp;BB$2)&gt;0,VLOOKUP(D30&amp;"&amp;"&amp;BB$2,#REF!,3,FALSE),"この業種での登録はありません")</f>
        <v>#REF!</v>
      </c>
      <c r="BG30" s="184" t="e">
        <f>IF(COUNTIF(#REF!,D30&amp;"&amp;"&amp;BB$2)&gt;0,VLOOKUP(D30&amp;"&amp;"&amp;BB$2,#REF!,3,FALSE),"この業種での登録はありません")</f>
        <v>#REF!</v>
      </c>
      <c r="BH30" s="188" t="e">
        <f>IF(BB$1=1,IF(OR(VLOOKUP(D30&amp;"&amp;"&amp;BB$2,#REF!,8,FALSE)="市内 本店",VLOOKUP(D30&amp;"&amp;"&amp;BB$2,#REF!,8,FALSE)="市内 営業所"),"○",""),"")</f>
        <v>#REF!</v>
      </c>
      <c r="BI30" s="192" t="str">
        <f>IF(BB$1=2,IF(OR(VLOOKUP(D30&amp;"&amp;"&amp;BB$2,#REF!,5,FALSE)="市内 本店",VLOOKUP(D30&amp;"&amp;"&amp;BB$2,#REF!,5,FALSE)="市内 営業所"),"○",""),"")</f>
        <v/>
      </c>
      <c r="BJ30" s="192" t="str">
        <f>IF(BB$1=3,IF(OR(VLOOKUP(D30&amp;"&amp;"&amp;BB$2,#REF!,6,FALSE)="市内 本店",VLOOKUP(D30&amp;"&amp;"&amp;BB$2,#REF!,6,FALSE)="市内 営業所"),"○",""),"")</f>
        <v/>
      </c>
      <c r="BK30" s="24" t="e">
        <f t="shared" si="7"/>
        <v>#REF!</v>
      </c>
      <c r="BL30" s="199" t="e">
        <f ca="1">IF(VLOOKUP(D30,#REF!,12,FALSE)&lt;TODAY(),"経審切れ","")</f>
        <v>#REF!</v>
      </c>
      <c r="BM30" s="203" t="e">
        <f ca="1">IF((VLOOKUP(D30,#REF!,12,FALSE)-TODAY())&lt;32,"経審注意","")</f>
        <v>#REF!</v>
      </c>
      <c r="BN30" s="206" t="e">
        <f ca="1">IF(COUNTIF(#REF!,D30)&gt;0,IF(VLOOKUP(D30,#REF!,5,FALSE)&lt;TODAY(),"","指名停止中"),"")</f>
        <v>#REF!</v>
      </c>
      <c r="BO30" s="211" t="e">
        <f t="shared" ca="1" si="8"/>
        <v>#REF!</v>
      </c>
      <c r="BP30" s="10" t="e">
        <f>IF(VLOOKUP(D30,#REF!,13,FALSE)="５００万未満相談","５００万未満相談","")</f>
        <v>#REF!</v>
      </c>
      <c r="BQ30" s="10" t="e">
        <f t="shared" si="9"/>
        <v>#REF!</v>
      </c>
    </row>
    <row r="31" spans="1:69" ht="14.25" customHeight="1">
      <c r="A31" s="27" t="str">
        <f>IF(D31="","",IF(BB$1=1,VLOOKUP(D31&amp;"&amp;"&amp;BB$2,#REF!,7,FALSE),""))</f>
        <v/>
      </c>
      <c r="B31" s="40"/>
      <c r="C31" s="46"/>
      <c r="D31" s="52"/>
      <c r="E31" s="58"/>
      <c r="F31" s="58"/>
      <c r="G31" s="58"/>
      <c r="H31" s="77"/>
      <c r="I31" s="78" t="str">
        <f t="shared" si="0"/>
        <v/>
      </c>
      <c r="J31" s="78"/>
      <c r="K31" s="78"/>
      <c r="L31" s="78"/>
      <c r="M31" s="78"/>
      <c r="N31" s="78"/>
      <c r="O31" s="78"/>
      <c r="P31" s="78"/>
      <c r="Q31" s="78"/>
      <c r="R31" s="78"/>
      <c r="S31" s="78"/>
      <c r="T31" s="78"/>
      <c r="U31" s="78"/>
      <c r="V31" s="78"/>
      <c r="W31" s="78"/>
      <c r="X31" s="78"/>
      <c r="Y31" s="78"/>
      <c r="Z31" s="109" t="str">
        <f t="shared" si="1"/>
        <v/>
      </c>
      <c r="AA31" s="109"/>
      <c r="AB31" s="109"/>
      <c r="AC31" s="118" t="str">
        <f ca="1">IF(I31="","",IF(SUMPRODUCT((#REF!=I31)*(#REF!&gt;TODAY()))&gt;0,"有","無"))</f>
        <v/>
      </c>
      <c r="AD31" s="122"/>
      <c r="AE31" s="122"/>
      <c r="AF31" s="122"/>
      <c r="AG31" s="134"/>
      <c r="AH31" s="118" t="str">
        <f t="shared" si="2"/>
        <v/>
      </c>
      <c r="AI31" s="122"/>
      <c r="AJ31" s="122"/>
      <c r="AK31" s="122"/>
      <c r="AL31" s="134"/>
      <c r="AM31" s="109" t="str">
        <f t="shared" si="3"/>
        <v/>
      </c>
      <c r="AN31" s="109"/>
      <c r="AO31" s="109"/>
      <c r="AP31" s="109"/>
      <c r="AQ31" s="109"/>
      <c r="AR31" s="118" t="str">
        <f t="shared" si="4"/>
        <v/>
      </c>
      <c r="AS31" s="122"/>
      <c r="AT31" s="122"/>
      <c r="AU31" s="134"/>
      <c r="AV31" s="161" t="str">
        <f t="shared" ca="1" si="5"/>
        <v/>
      </c>
      <c r="AW31" s="162"/>
      <c r="AX31" s="162"/>
      <c r="AY31" s="167"/>
      <c r="AZ31" s="168" t="str">
        <f t="shared" si="6"/>
        <v/>
      </c>
      <c r="BB31" s="10" t="s">
        <v>164</v>
      </c>
      <c r="BC31" s="10">
        <v>1</v>
      </c>
      <c r="BE31" s="176" t="e">
        <f>IF(COUNTIF(#REF!,D31&amp;"&amp;"&amp;BB$2)&gt;0,VLOOKUP(D31&amp;"&amp;"&amp;BB$2,#REF!,3,FALSE),"この業種での登録はありません")</f>
        <v>#REF!</v>
      </c>
      <c r="BF31" s="180" t="e">
        <f>IF(COUNTIF(#REF!,D31&amp;"&amp;"&amp;BB$2)&gt;0,VLOOKUP(D31&amp;"&amp;"&amp;BB$2,#REF!,3,FALSE),"この業種での登録はありません")</f>
        <v>#REF!</v>
      </c>
      <c r="BG31" s="184" t="e">
        <f>IF(COUNTIF(#REF!,D31&amp;"&amp;"&amp;BB$2)&gt;0,VLOOKUP(D31&amp;"&amp;"&amp;BB$2,#REF!,3,FALSE),"この業種での登録はありません")</f>
        <v>#REF!</v>
      </c>
      <c r="BH31" s="188" t="e">
        <f>IF(BB$1=1,IF(OR(VLOOKUP(D31&amp;"&amp;"&amp;BB$2,#REF!,8,FALSE)="市内 本店",VLOOKUP(D31&amp;"&amp;"&amp;BB$2,#REF!,8,FALSE)="市内 営業所"),"○",""),"")</f>
        <v>#REF!</v>
      </c>
      <c r="BI31" s="192" t="str">
        <f>IF(BB$1=2,IF(OR(VLOOKUP(D31&amp;"&amp;"&amp;BB$2,#REF!,5,FALSE)="市内 本店",VLOOKUP(D31&amp;"&amp;"&amp;BB$2,#REF!,5,FALSE)="市内 営業所"),"○",""),"")</f>
        <v/>
      </c>
      <c r="BJ31" s="192" t="str">
        <f>IF(BB$1=3,IF(OR(VLOOKUP(D31&amp;"&amp;"&amp;BB$2,#REF!,6,FALSE)="市内 本店",VLOOKUP(D31&amp;"&amp;"&amp;BB$2,#REF!,6,FALSE)="市内 営業所"),"○",""),"")</f>
        <v/>
      </c>
      <c r="BK31" s="24" t="e">
        <f t="shared" si="7"/>
        <v>#REF!</v>
      </c>
      <c r="BL31" s="199" t="e">
        <f ca="1">IF(VLOOKUP(D31,#REF!,12,FALSE)&lt;TODAY(),"経審切れ","")</f>
        <v>#REF!</v>
      </c>
      <c r="BM31" s="203" t="e">
        <f ca="1">IF((VLOOKUP(D31,#REF!,12,FALSE)-TODAY())&lt;32,"経審注意","")</f>
        <v>#REF!</v>
      </c>
      <c r="BN31" s="206" t="e">
        <f ca="1">IF(COUNTIF(#REF!,D31)&gt;0,IF(VLOOKUP(D31,#REF!,5,FALSE)&lt;TODAY(),"","指名停止中"),"")</f>
        <v>#REF!</v>
      </c>
      <c r="BO31" s="211" t="e">
        <f t="shared" ca="1" si="8"/>
        <v>#REF!</v>
      </c>
      <c r="BP31" s="10" t="e">
        <f>IF(VLOOKUP(D31,#REF!,13,FALSE)="５００万未満相談","５００万未満相談","")</f>
        <v>#REF!</v>
      </c>
      <c r="BQ31" s="10" t="e">
        <f t="shared" si="9"/>
        <v>#REF!</v>
      </c>
    </row>
    <row r="32" spans="1:69" ht="14.25" customHeight="1">
      <c r="A32" s="27" t="str">
        <f>IF(D32="","",IF(BB$1=1,VLOOKUP(D32&amp;"&amp;"&amp;BB$2,#REF!,7,FALSE),""))</f>
        <v/>
      </c>
      <c r="B32" s="40"/>
      <c r="C32" s="46"/>
      <c r="D32" s="52"/>
      <c r="E32" s="58"/>
      <c r="F32" s="58"/>
      <c r="G32" s="58"/>
      <c r="H32" s="77"/>
      <c r="I32" s="78" t="str">
        <f t="shared" si="0"/>
        <v/>
      </c>
      <c r="J32" s="78"/>
      <c r="K32" s="78"/>
      <c r="L32" s="78"/>
      <c r="M32" s="78"/>
      <c r="N32" s="78"/>
      <c r="O32" s="78"/>
      <c r="P32" s="78"/>
      <c r="Q32" s="78"/>
      <c r="R32" s="78"/>
      <c r="S32" s="78"/>
      <c r="T32" s="78"/>
      <c r="U32" s="78"/>
      <c r="V32" s="78"/>
      <c r="W32" s="78"/>
      <c r="X32" s="78"/>
      <c r="Y32" s="78"/>
      <c r="Z32" s="109" t="str">
        <f t="shared" si="1"/>
        <v/>
      </c>
      <c r="AA32" s="109"/>
      <c r="AB32" s="109"/>
      <c r="AC32" s="118" t="str">
        <f ca="1">IF(I32="","",IF(SUMPRODUCT((#REF!=I32)*(#REF!&gt;TODAY()))&gt;0,"有","無"))</f>
        <v/>
      </c>
      <c r="AD32" s="122"/>
      <c r="AE32" s="122"/>
      <c r="AF32" s="122"/>
      <c r="AG32" s="134"/>
      <c r="AH32" s="118" t="str">
        <f t="shared" si="2"/>
        <v/>
      </c>
      <c r="AI32" s="122"/>
      <c r="AJ32" s="122"/>
      <c r="AK32" s="122"/>
      <c r="AL32" s="134"/>
      <c r="AM32" s="109" t="str">
        <f t="shared" si="3"/>
        <v/>
      </c>
      <c r="AN32" s="109"/>
      <c r="AO32" s="109"/>
      <c r="AP32" s="109"/>
      <c r="AQ32" s="109"/>
      <c r="AR32" s="118" t="str">
        <f t="shared" si="4"/>
        <v/>
      </c>
      <c r="AS32" s="122"/>
      <c r="AT32" s="122"/>
      <c r="AU32" s="134"/>
      <c r="AV32" s="161" t="str">
        <f t="shared" ca="1" si="5"/>
        <v/>
      </c>
      <c r="AW32" s="162"/>
      <c r="AX32" s="162"/>
      <c r="AY32" s="167"/>
      <c r="AZ32" s="168" t="str">
        <f t="shared" si="6"/>
        <v/>
      </c>
      <c r="BE32" s="176" t="e">
        <f>IF(COUNTIF(#REF!,D32&amp;"&amp;"&amp;BB$2)&gt;0,VLOOKUP(D32&amp;"&amp;"&amp;BB$2,#REF!,3,FALSE),"この業種での登録はありません")</f>
        <v>#REF!</v>
      </c>
      <c r="BF32" s="180" t="e">
        <f>IF(COUNTIF(#REF!,D32&amp;"&amp;"&amp;BB$2)&gt;0,VLOOKUP(D32&amp;"&amp;"&amp;BB$2,#REF!,3,FALSE),"この業種での登録はありません")</f>
        <v>#REF!</v>
      </c>
      <c r="BG32" s="184" t="e">
        <f>IF(COUNTIF(#REF!,D32&amp;"&amp;"&amp;BB$2)&gt;0,VLOOKUP(D32&amp;"&amp;"&amp;BB$2,#REF!,3,FALSE),"この業種での登録はありません")</f>
        <v>#REF!</v>
      </c>
      <c r="BH32" s="188" t="e">
        <f>IF(BB$1=1,IF(OR(VLOOKUP(D32&amp;"&amp;"&amp;BB$2,#REF!,8,FALSE)="市内 本店",VLOOKUP(D32&amp;"&amp;"&amp;BB$2,#REF!,8,FALSE)="市内 営業所"),"○",""),"")</f>
        <v>#REF!</v>
      </c>
      <c r="BI32" s="192" t="str">
        <f>IF(BB$1=2,IF(OR(VLOOKUP(D32&amp;"&amp;"&amp;BB$2,#REF!,5,FALSE)="市内 本店",VLOOKUP(D32&amp;"&amp;"&amp;BB$2,#REF!,5,FALSE)="市内 営業所"),"○",""),"")</f>
        <v/>
      </c>
      <c r="BJ32" s="192" t="str">
        <f>IF(BB$1=3,IF(OR(VLOOKUP(D32&amp;"&amp;"&amp;BB$2,#REF!,6,FALSE)="市内 本店",VLOOKUP(D32&amp;"&amp;"&amp;BB$2,#REF!,6,FALSE)="市内 営業所"),"○",""),"")</f>
        <v/>
      </c>
      <c r="BK32" s="24" t="e">
        <f t="shared" si="7"/>
        <v>#REF!</v>
      </c>
      <c r="BL32" s="199" t="e">
        <f ca="1">IF(VLOOKUP(D32,#REF!,12,FALSE)&lt;TODAY(),"経審切れ","")</f>
        <v>#REF!</v>
      </c>
      <c r="BM32" s="203" t="e">
        <f ca="1">IF((VLOOKUP(D32,#REF!,12,FALSE)-TODAY())&lt;32,"経審注意","")</f>
        <v>#REF!</v>
      </c>
      <c r="BN32" s="206" t="e">
        <f ca="1">IF(COUNTIF(#REF!,D32)&gt;0,IF(VLOOKUP(D32,#REF!,5,FALSE)&lt;TODAY(),"","指名停止中"),"")</f>
        <v>#REF!</v>
      </c>
      <c r="BO32" s="211" t="e">
        <f t="shared" ca="1" si="8"/>
        <v>#REF!</v>
      </c>
      <c r="BP32" s="10" t="e">
        <f>IF(VLOOKUP(D32,#REF!,13,FALSE)="５００万未満相談","５００万未満相談","")</f>
        <v>#REF!</v>
      </c>
      <c r="BQ32" s="10" t="e">
        <f t="shared" si="9"/>
        <v>#REF!</v>
      </c>
    </row>
    <row r="33" spans="1:69" ht="14.25" customHeight="1">
      <c r="A33" s="27" t="str">
        <f>IF(D33="","",IF(BB$1=1,VLOOKUP(D33&amp;"&amp;"&amp;BB$2,#REF!,7,FALSE),""))</f>
        <v/>
      </c>
      <c r="B33" s="40"/>
      <c r="C33" s="46"/>
      <c r="D33" s="52"/>
      <c r="E33" s="58"/>
      <c r="F33" s="58"/>
      <c r="G33" s="58"/>
      <c r="H33" s="77"/>
      <c r="I33" s="78" t="str">
        <f t="shared" si="0"/>
        <v/>
      </c>
      <c r="J33" s="78"/>
      <c r="K33" s="78"/>
      <c r="L33" s="78"/>
      <c r="M33" s="78"/>
      <c r="N33" s="78"/>
      <c r="O33" s="78"/>
      <c r="P33" s="78"/>
      <c r="Q33" s="78"/>
      <c r="R33" s="78"/>
      <c r="S33" s="78"/>
      <c r="T33" s="78"/>
      <c r="U33" s="78"/>
      <c r="V33" s="78"/>
      <c r="W33" s="78"/>
      <c r="X33" s="78"/>
      <c r="Y33" s="78"/>
      <c r="Z33" s="109" t="str">
        <f t="shared" si="1"/>
        <v/>
      </c>
      <c r="AA33" s="109"/>
      <c r="AB33" s="109"/>
      <c r="AC33" s="118" t="str">
        <f ca="1">IF(I33="","",IF(SUMPRODUCT((#REF!=I33)*(#REF!&gt;TODAY()))&gt;0,"有","無"))</f>
        <v/>
      </c>
      <c r="AD33" s="122"/>
      <c r="AE33" s="122"/>
      <c r="AF33" s="122"/>
      <c r="AG33" s="134"/>
      <c r="AH33" s="118" t="str">
        <f t="shared" si="2"/>
        <v/>
      </c>
      <c r="AI33" s="122"/>
      <c r="AJ33" s="122"/>
      <c r="AK33" s="122"/>
      <c r="AL33" s="134"/>
      <c r="AM33" s="109" t="str">
        <f t="shared" si="3"/>
        <v/>
      </c>
      <c r="AN33" s="109"/>
      <c r="AO33" s="109"/>
      <c r="AP33" s="109"/>
      <c r="AQ33" s="109"/>
      <c r="AR33" s="118" t="str">
        <f t="shared" si="4"/>
        <v/>
      </c>
      <c r="AS33" s="122"/>
      <c r="AT33" s="122"/>
      <c r="AU33" s="134"/>
      <c r="AV33" s="161" t="str">
        <f t="shared" ca="1" si="5"/>
        <v/>
      </c>
      <c r="AW33" s="162"/>
      <c r="AX33" s="162"/>
      <c r="AY33" s="167"/>
      <c r="AZ33" s="168" t="str">
        <f t="shared" si="6"/>
        <v/>
      </c>
      <c r="BB33" s="10" t="s">
        <v>101</v>
      </c>
      <c r="BC33" s="10">
        <v>2</v>
      </c>
      <c r="BE33" s="176" t="e">
        <f>IF(COUNTIF(#REF!,D33&amp;"&amp;"&amp;BB$2)&gt;0,VLOOKUP(D33&amp;"&amp;"&amp;BB$2,#REF!,3,FALSE),"この業種での登録はありません")</f>
        <v>#REF!</v>
      </c>
      <c r="BF33" s="180" t="e">
        <f>IF(COUNTIF(#REF!,D33&amp;"&amp;"&amp;BB$2)&gt;0,VLOOKUP(D33&amp;"&amp;"&amp;BB$2,#REF!,3,FALSE),"この業種での登録はありません")</f>
        <v>#REF!</v>
      </c>
      <c r="BG33" s="184" t="e">
        <f>IF(COUNTIF(#REF!,D33&amp;"&amp;"&amp;BB$2)&gt;0,VLOOKUP(D33&amp;"&amp;"&amp;BB$2,#REF!,3,FALSE),"この業種での登録はありません")</f>
        <v>#REF!</v>
      </c>
      <c r="BH33" s="188" t="e">
        <f>IF(BB$1=1,IF(OR(VLOOKUP(D33&amp;"&amp;"&amp;BB$2,#REF!,8,FALSE)="市内 本店",VLOOKUP(D33&amp;"&amp;"&amp;BB$2,#REF!,8,FALSE)="市内 営業所"),"○",""),"")</f>
        <v>#REF!</v>
      </c>
      <c r="BI33" s="192" t="str">
        <f>IF(BB$1=2,IF(OR(VLOOKUP(D33&amp;"&amp;"&amp;BB$2,#REF!,5,FALSE)="市内 本店",VLOOKUP(D33&amp;"&amp;"&amp;BB$2,#REF!,5,FALSE)="市内 営業所"),"○",""),"")</f>
        <v/>
      </c>
      <c r="BJ33" s="192" t="str">
        <f>IF(BB$1=3,IF(OR(VLOOKUP(D33&amp;"&amp;"&amp;BB$2,#REF!,6,FALSE)="市内 本店",VLOOKUP(D33&amp;"&amp;"&amp;BB$2,#REF!,6,FALSE)="市内 営業所"),"○",""),"")</f>
        <v/>
      </c>
      <c r="BK33" s="24" t="e">
        <f t="shared" si="7"/>
        <v>#REF!</v>
      </c>
      <c r="BL33" s="199" t="e">
        <f ca="1">IF(VLOOKUP(D33,#REF!,12,FALSE)&lt;TODAY(),"経審切れ","")</f>
        <v>#REF!</v>
      </c>
      <c r="BM33" s="203" t="e">
        <f ca="1">IF((VLOOKUP(D33,#REF!,12,FALSE)-TODAY())&lt;32,"経審注意","")</f>
        <v>#REF!</v>
      </c>
      <c r="BN33" s="206" t="e">
        <f ca="1">IF(COUNTIF(#REF!,D33)&gt;0,IF(VLOOKUP(D33,#REF!,5,FALSE)&lt;TODAY(),"","指名停止中"),"")</f>
        <v>#REF!</v>
      </c>
      <c r="BO33" s="211" t="e">
        <f t="shared" ca="1" si="8"/>
        <v>#REF!</v>
      </c>
      <c r="BP33" s="10" t="e">
        <f>IF(VLOOKUP(D33,#REF!,13,FALSE)="５００万未満相談","５００万未満相談","")</f>
        <v>#REF!</v>
      </c>
      <c r="BQ33" s="10" t="e">
        <f t="shared" si="9"/>
        <v>#REF!</v>
      </c>
    </row>
    <row r="34" spans="1:69" ht="14.25" customHeight="1">
      <c r="A34" s="27" t="str">
        <f>IF(D34="","",IF(BB$1=1,VLOOKUP(D34&amp;"&amp;"&amp;BB$2,#REF!,7,FALSE),""))</f>
        <v/>
      </c>
      <c r="B34" s="40"/>
      <c r="C34" s="46"/>
      <c r="D34" s="52"/>
      <c r="E34" s="58"/>
      <c r="F34" s="58"/>
      <c r="G34" s="58"/>
      <c r="H34" s="77"/>
      <c r="I34" s="78" t="str">
        <f t="shared" si="0"/>
        <v/>
      </c>
      <c r="J34" s="78"/>
      <c r="K34" s="78"/>
      <c r="L34" s="78"/>
      <c r="M34" s="78"/>
      <c r="N34" s="78"/>
      <c r="O34" s="78"/>
      <c r="P34" s="78"/>
      <c r="Q34" s="78"/>
      <c r="R34" s="78"/>
      <c r="S34" s="78"/>
      <c r="T34" s="78"/>
      <c r="U34" s="78"/>
      <c r="V34" s="78"/>
      <c r="W34" s="78"/>
      <c r="X34" s="78"/>
      <c r="Y34" s="78"/>
      <c r="Z34" s="109" t="str">
        <f t="shared" si="1"/>
        <v/>
      </c>
      <c r="AA34" s="109"/>
      <c r="AB34" s="109"/>
      <c r="AC34" s="118" t="str">
        <f ca="1">IF(I34="","",IF(SUMPRODUCT((#REF!=I34)*(#REF!&gt;TODAY()))&gt;0,"有","無"))</f>
        <v/>
      </c>
      <c r="AD34" s="122"/>
      <c r="AE34" s="122"/>
      <c r="AF34" s="122"/>
      <c r="AG34" s="134"/>
      <c r="AH34" s="118" t="str">
        <f t="shared" si="2"/>
        <v/>
      </c>
      <c r="AI34" s="122"/>
      <c r="AJ34" s="122"/>
      <c r="AK34" s="122"/>
      <c r="AL34" s="134"/>
      <c r="AM34" s="109" t="str">
        <f t="shared" si="3"/>
        <v/>
      </c>
      <c r="AN34" s="109"/>
      <c r="AO34" s="109"/>
      <c r="AP34" s="109"/>
      <c r="AQ34" s="109"/>
      <c r="AR34" s="118" t="str">
        <f t="shared" si="4"/>
        <v/>
      </c>
      <c r="AS34" s="122"/>
      <c r="AT34" s="122"/>
      <c r="AU34" s="134"/>
      <c r="AV34" s="161" t="str">
        <f t="shared" ca="1" si="5"/>
        <v/>
      </c>
      <c r="AW34" s="162"/>
      <c r="AX34" s="162"/>
      <c r="AY34" s="167"/>
      <c r="AZ34" s="168" t="str">
        <f t="shared" si="6"/>
        <v/>
      </c>
      <c r="BB34" s="10" t="s">
        <v>23</v>
      </c>
      <c r="BC34" s="10">
        <v>2</v>
      </c>
      <c r="BE34" s="176" t="e">
        <f>IF(COUNTIF(#REF!,D34&amp;"&amp;"&amp;BB$2)&gt;0,VLOOKUP(D34&amp;"&amp;"&amp;BB$2,#REF!,3,FALSE),"この業種での登録はありません")</f>
        <v>#REF!</v>
      </c>
      <c r="BF34" s="180" t="e">
        <f>IF(COUNTIF(#REF!,D34&amp;"&amp;"&amp;BB$2)&gt;0,VLOOKUP(D34&amp;"&amp;"&amp;BB$2,#REF!,3,FALSE),"この業種での登録はありません")</f>
        <v>#REF!</v>
      </c>
      <c r="BG34" s="184" t="e">
        <f>IF(COUNTIF(#REF!,D34&amp;"&amp;"&amp;BB$2)&gt;0,VLOOKUP(D34&amp;"&amp;"&amp;BB$2,#REF!,3,FALSE),"この業種での登録はありません")</f>
        <v>#REF!</v>
      </c>
      <c r="BH34" s="188" t="e">
        <f>IF(BB$1=1,IF(OR(VLOOKUP(D34&amp;"&amp;"&amp;BB$2,#REF!,8,FALSE)="市内 本店",VLOOKUP(D34&amp;"&amp;"&amp;BB$2,#REF!,8,FALSE)="市内 営業所"),"○",""),"")</f>
        <v>#REF!</v>
      </c>
      <c r="BI34" s="192" t="str">
        <f>IF(BB$1=2,IF(OR(VLOOKUP(D34&amp;"&amp;"&amp;BB$2,#REF!,5,FALSE)="市内 本店",VLOOKUP(D34&amp;"&amp;"&amp;BB$2,#REF!,5,FALSE)="市内 営業所"),"○",""),"")</f>
        <v/>
      </c>
      <c r="BJ34" s="192" t="str">
        <f>IF(BB$1=3,IF(OR(VLOOKUP(D34&amp;"&amp;"&amp;BB$2,#REF!,6,FALSE)="市内 本店",VLOOKUP(D34&amp;"&amp;"&amp;BB$2,#REF!,6,FALSE)="市内 営業所"),"○",""),"")</f>
        <v/>
      </c>
      <c r="BK34" s="24" t="e">
        <f t="shared" si="7"/>
        <v>#REF!</v>
      </c>
      <c r="BL34" s="199" t="e">
        <f ca="1">IF(VLOOKUP(D34,#REF!,12,FALSE)&lt;TODAY(),"経審切れ","")</f>
        <v>#REF!</v>
      </c>
      <c r="BM34" s="203" t="e">
        <f ca="1">IF((VLOOKUP(D34,#REF!,12,FALSE)-TODAY())&lt;32,"経審注意","")</f>
        <v>#REF!</v>
      </c>
      <c r="BN34" s="206" t="e">
        <f ca="1">IF(COUNTIF(#REF!,D34)&gt;0,IF(VLOOKUP(D34,#REF!,5,FALSE)&lt;TODAY(),"","指名停止中"),"")</f>
        <v>#REF!</v>
      </c>
      <c r="BO34" s="211" t="e">
        <f t="shared" ca="1" si="8"/>
        <v>#REF!</v>
      </c>
      <c r="BP34" s="10" t="e">
        <f>IF(VLOOKUP(D34,#REF!,13,FALSE)="５００万未満相談","５００万未満相談","")</f>
        <v>#REF!</v>
      </c>
      <c r="BQ34" s="10" t="e">
        <f t="shared" si="9"/>
        <v>#REF!</v>
      </c>
    </row>
    <row r="35" spans="1:69" ht="14.25" customHeight="1">
      <c r="A35" s="27" t="str">
        <f>IF(D35="","",IF(BB$1=1,VLOOKUP(D35&amp;"&amp;"&amp;BB$2,#REF!,7,FALSE),""))</f>
        <v/>
      </c>
      <c r="B35" s="40"/>
      <c r="C35" s="46"/>
      <c r="D35" s="52"/>
      <c r="E35" s="58"/>
      <c r="F35" s="58"/>
      <c r="G35" s="58"/>
      <c r="H35" s="77"/>
      <c r="I35" s="78" t="str">
        <f t="shared" si="0"/>
        <v/>
      </c>
      <c r="J35" s="78"/>
      <c r="K35" s="78"/>
      <c r="L35" s="78"/>
      <c r="M35" s="78"/>
      <c r="N35" s="78"/>
      <c r="O35" s="78"/>
      <c r="P35" s="78"/>
      <c r="Q35" s="78"/>
      <c r="R35" s="78"/>
      <c r="S35" s="78"/>
      <c r="T35" s="78"/>
      <c r="U35" s="78"/>
      <c r="V35" s="78"/>
      <c r="W35" s="78"/>
      <c r="X35" s="78"/>
      <c r="Y35" s="78"/>
      <c r="Z35" s="109" t="str">
        <f t="shared" si="1"/>
        <v/>
      </c>
      <c r="AA35" s="109"/>
      <c r="AB35" s="109"/>
      <c r="AC35" s="118" t="str">
        <f ca="1">IF(I35="","",IF(SUMPRODUCT((#REF!=I35)*(#REF!&gt;TODAY()))&gt;0,"有","無"))</f>
        <v/>
      </c>
      <c r="AD35" s="122"/>
      <c r="AE35" s="122"/>
      <c r="AF35" s="122"/>
      <c r="AG35" s="134"/>
      <c r="AH35" s="118" t="str">
        <f t="shared" si="2"/>
        <v/>
      </c>
      <c r="AI35" s="122"/>
      <c r="AJ35" s="122"/>
      <c r="AK35" s="122"/>
      <c r="AL35" s="134"/>
      <c r="AM35" s="109" t="str">
        <f t="shared" si="3"/>
        <v/>
      </c>
      <c r="AN35" s="109"/>
      <c r="AO35" s="109"/>
      <c r="AP35" s="109"/>
      <c r="AQ35" s="109"/>
      <c r="AR35" s="118" t="str">
        <f t="shared" si="4"/>
        <v/>
      </c>
      <c r="AS35" s="122"/>
      <c r="AT35" s="122"/>
      <c r="AU35" s="134"/>
      <c r="AV35" s="161" t="str">
        <f t="shared" ca="1" si="5"/>
        <v/>
      </c>
      <c r="AW35" s="162"/>
      <c r="AX35" s="162"/>
      <c r="AY35" s="167"/>
      <c r="AZ35" s="168" t="str">
        <f t="shared" si="6"/>
        <v/>
      </c>
      <c r="BB35" s="10" t="s">
        <v>20</v>
      </c>
      <c r="BC35" s="10">
        <v>2</v>
      </c>
      <c r="BE35" s="176" t="e">
        <f>IF(COUNTIF(#REF!,D35&amp;"&amp;"&amp;BB$2)&gt;0,VLOOKUP(D35&amp;"&amp;"&amp;BB$2,#REF!,3,FALSE),"この業種での登録はありません")</f>
        <v>#REF!</v>
      </c>
      <c r="BF35" s="180" t="e">
        <f>IF(COUNTIF(#REF!,D35&amp;"&amp;"&amp;BB$2)&gt;0,VLOOKUP(D35&amp;"&amp;"&amp;BB$2,#REF!,3,FALSE),"この業種での登録はありません")</f>
        <v>#REF!</v>
      </c>
      <c r="BG35" s="184" t="e">
        <f>IF(COUNTIF(#REF!,D35&amp;"&amp;"&amp;BB$2)&gt;0,VLOOKUP(D35&amp;"&amp;"&amp;BB$2,#REF!,3,FALSE),"この業種での登録はありません")</f>
        <v>#REF!</v>
      </c>
      <c r="BH35" s="188" t="e">
        <f>IF(BB$1=1,IF(OR(VLOOKUP(D35&amp;"&amp;"&amp;BB$2,#REF!,8,FALSE)="市内 本店",VLOOKUP(D35&amp;"&amp;"&amp;BB$2,#REF!,8,FALSE)="市内 営業所"),"○",""),"")</f>
        <v>#REF!</v>
      </c>
      <c r="BI35" s="192" t="str">
        <f>IF(BB$1=2,IF(OR(VLOOKUP(D35&amp;"&amp;"&amp;BB$2,#REF!,5,FALSE)="市内 本店",VLOOKUP(D35&amp;"&amp;"&amp;BB$2,#REF!,5,FALSE)="市内 営業所"),"○",""),"")</f>
        <v/>
      </c>
      <c r="BJ35" s="192" t="str">
        <f>IF(BB$1=3,IF(OR(VLOOKUP(D35&amp;"&amp;"&amp;BB$2,#REF!,6,FALSE)="市内 本店",VLOOKUP(D35&amp;"&amp;"&amp;BB$2,#REF!,6,FALSE)="市内 営業所"),"○",""),"")</f>
        <v/>
      </c>
      <c r="BK35" s="24" t="e">
        <f t="shared" si="7"/>
        <v>#REF!</v>
      </c>
      <c r="BL35" s="199" t="e">
        <f ca="1">IF(VLOOKUP(D35,#REF!,12,FALSE)&lt;TODAY(),"経審切れ","")</f>
        <v>#REF!</v>
      </c>
      <c r="BM35" s="203" t="e">
        <f ca="1">IF((VLOOKUP(D35,#REF!,12,FALSE)-TODAY())&lt;32,"経審注意","")</f>
        <v>#REF!</v>
      </c>
      <c r="BN35" s="206" t="e">
        <f ca="1">IF(COUNTIF(#REF!,D35)&gt;0,IF(VLOOKUP(D35,#REF!,5,FALSE)&lt;TODAY(),"","指名停止中"),"")</f>
        <v>#REF!</v>
      </c>
      <c r="BO35" s="211" t="e">
        <f t="shared" ca="1" si="8"/>
        <v>#REF!</v>
      </c>
      <c r="BP35" s="10" t="e">
        <f>IF(VLOOKUP(D35,#REF!,13,FALSE)="５００万未満相談","５００万未満相談","")</f>
        <v>#REF!</v>
      </c>
      <c r="BQ35" s="10" t="e">
        <f t="shared" si="9"/>
        <v>#REF!</v>
      </c>
    </row>
    <row r="36" spans="1:69" ht="14.25" customHeight="1">
      <c r="A36" s="27" t="str">
        <f>IF(D36="","",IF(BB$1=1,VLOOKUP(D36&amp;"&amp;"&amp;BB$2,#REF!,7,FALSE),""))</f>
        <v/>
      </c>
      <c r="B36" s="40"/>
      <c r="C36" s="46"/>
      <c r="D36" s="52"/>
      <c r="E36" s="58"/>
      <c r="F36" s="58"/>
      <c r="G36" s="58"/>
      <c r="H36" s="77"/>
      <c r="I36" s="78" t="str">
        <f t="shared" si="0"/>
        <v/>
      </c>
      <c r="J36" s="78"/>
      <c r="K36" s="78"/>
      <c r="L36" s="78"/>
      <c r="M36" s="78"/>
      <c r="N36" s="78"/>
      <c r="O36" s="78"/>
      <c r="P36" s="78"/>
      <c r="Q36" s="78"/>
      <c r="R36" s="78"/>
      <c r="S36" s="78"/>
      <c r="T36" s="78"/>
      <c r="U36" s="78"/>
      <c r="V36" s="78"/>
      <c r="W36" s="78"/>
      <c r="X36" s="78"/>
      <c r="Y36" s="78"/>
      <c r="Z36" s="109" t="str">
        <f t="shared" si="1"/>
        <v/>
      </c>
      <c r="AA36" s="109"/>
      <c r="AB36" s="109"/>
      <c r="AC36" s="118" t="str">
        <f ca="1">IF(I36="","",IF(SUMPRODUCT((#REF!=I36)*(#REF!&gt;TODAY()))&gt;0,"有","無"))</f>
        <v/>
      </c>
      <c r="AD36" s="122"/>
      <c r="AE36" s="122"/>
      <c r="AF36" s="122"/>
      <c r="AG36" s="134"/>
      <c r="AH36" s="118" t="str">
        <f t="shared" si="2"/>
        <v/>
      </c>
      <c r="AI36" s="122"/>
      <c r="AJ36" s="122"/>
      <c r="AK36" s="122"/>
      <c r="AL36" s="134"/>
      <c r="AM36" s="109" t="str">
        <f t="shared" si="3"/>
        <v/>
      </c>
      <c r="AN36" s="109"/>
      <c r="AO36" s="109"/>
      <c r="AP36" s="109"/>
      <c r="AQ36" s="109"/>
      <c r="AR36" s="118" t="str">
        <f t="shared" si="4"/>
        <v/>
      </c>
      <c r="AS36" s="122"/>
      <c r="AT36" s="122"/>
      <c r="AU36" s="134"/>
      <c r="AV36" s="161" t="str">
        <f t="shared" ca="1" si="5"/>
        <v/>
      </c>
      <c r="AW36" s="162"/>
      <c r="AX36" s="162"/>
      <c r="AY36" s="167"/>
      <c r="AZ36" s="168" t="str">
        <f t="shared" si="6"/>
        <v/>
      </c>
      <c r="BB36" s="10" t="s">
        <v>21</v>
      </c>
      <c r="BC36" s="10">
        <v>2</v>
      </c>
      <c r="BE36" s="177" t="e">
        <f>IF(COUNTIF(#REF!,D36&amp;"&amp;"&amp;BB$2)&gt;0,VLOOKUP(D36&amp;"&amp;"&amp;BB$2,#REF!,3,FALSE),"この業種での登録はありません")</f>
        <v>#REF!</v>
      </c>
      <c r="BF36" s="181" t="e">
        <f>IF(COUNTIF(#REF!,D36&amp;"&amp;"&amp;BB$2)&gt;0,VLOOKUP(D36&amp;"&amp;"&amp;BB$2,#REF!,3,FALSE),"この業種での登録はありません")</f>
        <v>#REF!</v>
      </c>
      <c r="BG36" s="185" t="e">
        <f>IF(COUNTIF(#REF!,D36&amp;"&amp;"&amp;BB$2)&gt;0,VLOOKUP(D36&amp;"&amp;"&amp;BB$2,#REF!,3,FALSE),"この業種での登録はありません")</f>
        <v>#REF!</v>
      </c>
      <c r="BH36" s="189" t="e">
        <f>IF(BB$1=1,IF(OR(VLOOKUP(D36&amp;"&amp;"&amp;BB$2,#REF!,8,FALSE)="市内 本店",VLOOKUP(D36&amp;"&amp;"&amp;BB$2,#REF!,8,FALSE)="市内 営業所"),"○",""),"")</f>
        <v>#REF!</v>
      </c>
      <c r="BI36" s="193" t="str">
        <f>IF(BB$1=2,IF(OR(VLOOKUP(D36&amp;"&amp;"&amp;BB$2,#REF!,5,FALSE)="市内 本店",VLOOKUP(D36&amp;"&amp;"&amp;BB$2,#REF!,5,FALSE)="市内 営業所"),"○",""),"")</f>
        <v/>
      </c>
      <c r="BJ36" s="193" t="str">
        <f>IF(BB$1=3,IF(OR(VLOOKUP(D36&amp;"&amp;"&amp;BB$2,#REF!,6,FALSE)="市内 本店",VLOOKUP(D36&amp;"&amp;"&amp;BB$2,#REF!,6,FALSE)="市内 営業所"),"○",""),"")</f>
        <v/>
      </c>
      <c r="BK36" s="196" t="e">
        <f t="shared" si="7"/>
        <v>#REF!</v>
      </c>
      <c r="BL36" s="200" t="e">
        <f ca="1">IF(VLOOKUP(D36,#REF!,12,FALSE)&lt;TODAY(),"経審切れ","")</f>
        <v>#REF!</v>
      </c>
      <c r="BM36" s="204" t="e">
        <f ca="1">IF((VLOOKUP(D36,#REF!,12,FALSE)-TODAY())&lt;32,"経審注意","")</f>
        <v>#REF!</v>
      </c>
      <c r="BN36" s="207" t="e">
        <f ca="1">IF(COUNTIF(#REF!,D36)&gt;0,IF(VLOOKUP(D36,#REF!,5,FALSE)&lt;TODAY(),"","指名停止中"),"")</f>
        <v>#REF!</v>
      </c>
      <c r="BO36" s="212" t="e">
        <f t="shared" ca="1" si="8"/>
        <v>#REF!</v>
      </c>
      <c r="BP36" s="10" t="e">
        <f>IF(VLOOKUP(D36,#REF!,13,FALSE)="５００万未満相談","５００万未満相談","")</f>
        <v>#REF!</v>
      </c>
      <c r="BQ36" s="10" t="e">
        <f t="shared" si="9"/>
        <v>#REF!</v>
      </c>
    </row>
    <row r="37" spans="1:69" ht="9.9499999999999993"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BB37" s="10" t="s">
        <v>161</v>
      </c>
      <c r="BC37" s="10">
        <v>2</v>
      </c>
    </row>
    <row r="38" spans="1:69">
      <c r="A38" s="10" t="s">
        <v>180</v>
      </c>
      <c r="BB38" s="10" t="s">
        <v>196</v>
      </c>
      <c r="BC38" s="10">
        <v>2</v>
      </c>
    </row>
    <row r="39" spans="1:69" ht="10.5" customHeight="1">
      <c r="AL39" s="28" t="s">
        <v>83</v>
      </c>
      <c r="AM39" s="28"/>
      <c r="AN39" s="136"/>
      <c r="AO39" s="136"/>
      <c r="AP39" s="28" t="s">
        <v>182</v>
      </c>
      <c r="AQ39" s="136"/>
      <c r="AR39" s="136"/>
      <c r="AS39" s="32" t="s">
        <v>94</v>
      </c>
      <c r="AT39" s="136"/>
      <c r="AU39" s="136"/>
      <c r="AV39" s="10" t="s">
        <v>170</v>
      </c>
      <c r="BB39" s="10" t="s">
        <v>191</v>
      </c>
      <c r="BC39" s="10">
        <v>2</v>
      </c>
    </row>
    <row r="40" spans="1:69" ht="10.5" customHeight="1">
      <c r="D40" s="53" t="s">
        <v>35</v>
      </c>
      <c r="E40" s="53"/>
      <c r="F40" s="53"/>
      <c r="G40" s="53"/>
      <c r="H40" s="53"/>
      <c r="I40" s="53"/>
      <c r="J40" s="53"/>
      <c r="K40" s="53"/>
      <c r="L40" s="53"/>
      <c r="M40" s="53"/>
      <c r="N40" s="53"/>
      <c r="O40" s="53"/>
      <c r="BB40" s="10" t="s">
        <v>121</v>
      </c>
      <c r="BC40" s="10">
        <v>2</v>
      </c>
    </row>
    <row r="41" spans="1:69" ht="10.5" customHeight="1">
      <c r="Y41" s="106"/>
      <c r="Z41" s="106"/>
      <c r="AA41" s="106"/>
      <c r="AC41" s="10" t="s">
        <v>67</v>
      </c>
      <c r="AH41" s="136"/>
      <c r="AI41" s="136"/>
      <c r="AJ41" s="136"/>
      <c r="AK41" s="136"/>
      <c r="AL41" s="136"/>
      <c r="AM41" s="136"/>
      <c r="AN41" s="136"/>
      <c r="AO41" s="136"/>
      <c r="AP41" s="136"/>
      <c r="AQ41" s="136"/>
      <c r="AR41" s="154"/>
      <c r="AS41" s="154"/>
      <c r="AT41" s="154"/>
      <c r="AU41" s="154"/>
      <c r="AV41" s="154"/>
      <c r="AW41" s="154"/>
      <c r="AX41" s="154"/>
      <c r="AY41" s="154"/>
      <c r="BB41" s="172"/>
    </row>
    <row r="42" spans="1:69">
      <c r="BB42" s="10" t="s">
        <v>189</v>
      </c>
      <c r="BC42" s="10">
        <v>3</v>
      </c>
    </row>
    <row r="43" spans="1:69">
      <c r="BB43" s="10" t="s">
        <v>116</v>
      </c>
      <c r="BC43" s="10">
        <v>3</v>
      </c>
    </row>
    <row r="44" spans="1:69">
      <c r="BB44" s="10" t="s">
        <v>1</v>
      </c>
      <c r="BC44" s="10">
        <v>3</v>
      </c>
    </row>
    <row r="45" spans="1:69">
      <c r="AM45" s="141"/>
      <c r="AT45" s="160"/>
      <c r="BB45" s="10" t="s">
        <v>171</v>
      </c>
      <c r="BC45" s="10">
        <v>3</v>
      </c>
    </row>
    <row r="46" spans="1:69">
      <c r="BB46" s="10" t="s">
        <v>75</v>
      </c>
      <c r="BC46" s="10">
        <v>3</v>
      </c>
    </row>
    <row r="47" spans="1:69">
      <c r="BB47" s="10" t="s">
        <v>133</v>
      </c>
      <c r="BC47" s="10">
        <v>3</v>
      </c>
    </row>
    <row r="48" spans="1:69">
      <c r="BB48" s="10" t="s">
        <v>110</v>
      </c>
      <c r="BC48" s="10">
        <v>3</v>
      </c>
    </row>
    <row r="49" spans="6:55">
      <c r="BB49" s="10" t="s">
        <v>8</v>
      </c>
      <c r="BC49" s="10">
        <v>3</v>
      </c>
    </row>
    <row r="50" spans="6:55">
      <c r="BB50" s="10" t="s">
        <v>139</v>
      </c>
      <c r="BC50" s="10">
        <v>3</v>
      </c>
    </row>
    <row r="51" spans="6:55">
      <c r="BB51" s="10" t="s">
        <v>53</v>
      </c>
      <c r="BC51" s="10">
        <v>3</v>
      </c>
    </row>
    <row r="52" spans="6:55">
      <c r="BB52" s="10" t="s">
        <v>112</v>
      </c>
      <c r="BC52" s="10">
        <v>3</v>
      </c>
    </row>
    <row r="53" spans="6:55">
      <c r="BB53" s="10" t="s">
        <v>50</v>
      </c>
      <c r="BC53" s="10">
        <v>3</v>
      </c>
    </row>
    <row r="54" spans="6:55">
      <c r="BB54" s="10" t="s">
        <v>28</v>
      </c>
      <c r="BC54" s="10">
        <v>3</v>
      </c>
    </row>
    <row r="55" spans="6:55">
      <c r="BB55" s="10" t="s">
        <v>37</v>
      </c>
      <c r="BC55" s="10">
        <v>3</v>
      </c>
    </row>
    <row r="56" spans="6:55">
      <c r="BB56" s="10" t="s">
        <v>129</v>
      </c>
      <c r="BC56" s="10">
        <v>3</v>
      </c>
    </row>
    <row r="57" spans="6:55">
      <c r="F57" s="28"/>
      <c r="BB57" s="10" t="s">
        <v>64</v>
      </c>
      <c r="BC57" s="10">
        <v>3</v>
      </c>
    </row>
    <row r="58" spans="6:55">
      <c r="F58" s="28"/>
      <c r="BB58" s="10" t="s">
        <v>166</v>
      </c>
      <c r="BC58" s="10">
        <v>3</v>
      </c>
    </row>
    <row r="59" spans="6:55">
      <c r="BB59" s="10" t="s">
        <v>41</v>
      </c>
      <c r="BC59" s="10">
        <v>3</v>
      </c>
    </row>
    <row r="60" spans="6:55">
      <c r="BB60" s="10" t="s">
        <v>70</v>
      </c>
      <c r="BC60" s="10">
        <v>3</v>
      </c>
    </row>
    <row r="61" spans="6:55">
      <c r="BB61" s="10" t="s">
        <v>185</v>
      </c>
      <c r="BC61" s="10">
        <v>3</v>
      </c>
    </row>
    <row r="62" spans="6:55">
      <c r="BB62" s="10" t="s">
        <v>163</v>
      </c>
      <c r="BC62" s="10">
        <v>3</v>
      </c>
    </row>
    <row r="63" spans="6:55">
      <c r="BB63" s="10" t="s">
        <v>74</v>
      </c>
      <c r="BC63" s="10">
        <v>3</v>
      </c>
    </row>
    <row r="64" spans="6:55">
      <c r="BB64" s="10" t="s">
        <v>90</v>
      </c>
      <c r="BC64" s="10">
        <v>3</v>
      </c>
    </row>
    <row r="65" spans="4:55">
      <c r="BB65" s="10" t="s">
        <v>151</v>
      </c>
      <c r="BC65" s="10">
        <v>3</v>
      </c>
    </row>
    <row r="66" spans="4:55">
      <c r="BB66" s="10" t="s">
        <v>89</v>
      </c>
      <c r="BC66" s="10">
        <v>3</v>
      </c>
    </row>
    <row r="67" spans="4:55">
      <c r="D67" s="28"/>
      <c r="F67" s="63"/>
      <c r="G67" s="63"/>
      <c r="P67" s="28"/>
      <c r="BB67" s="10" t="s">
        <v>122</v>
      </c>
      <c r="BC67" s="10">
        <v>3</v>
      </c>
    </row>
    <row r="68" spans="4:55">
      <c r="D68" s="28"/>
      <c r="F68" s="63"/>
      <c r="G68" s="63"/>
      <c r="P68" s="28"/>
      <c r="BB68" s="10" t="s">
        <v>33</v>
      </c>
      <c r="BC68" s="10">
        <v>3</v>
      </c>
    </row>
    <row r="69" spans="4:55">
      <c r="D69" s="28"/>
      <c r="F69" s="63"/>
      <c r="G69" s="63"/>
      <c r="P69" s="28"/>
      <c r="BB69" s="10" t="s">
        <v>47</v>
      </c>
      <c r="BC69" s="10">
        <v>3</v>
      </c>
    </row>
    <row r="70" spans="4:55">
      <c r="D70" s="28"/>
      <c r="F70" s="63"/>
      <c r="G70" s="63"/>
      <c r="P70" s="28"/>
      <c r="BB70" s="10" t="s">
        <v>12</v>
      </c>
      <c r="BC70" s="10">
        <v>3</v>
      </c>
    </row>
    <row r="71" spans="4:55">
      <c r="D71" s="28"/>
      <c r="F71" s="63"/>
      <c r="G71" s="63"/>
      <c r="P71" s="28"/>
      <c r="BB71" s="10" t="s">
        <v>55</v>
      </c>
      <c r="BC71" s="10">
        <v>3</v>
      </c>
    </row>
    <row r="72" spans="4:55">
      <c r="D72" s="28"/>
      <c r="F72" s="63"/>
      <c r="G72" s="63"/>
      <c r="P72" s="28"/>
      <c r="BB72" s="10" t="s">
        <v>80</v>
      </c>
      <c r="BC72" s="10">
        <v>3</v>
      </c>
    </row>
    <row r="73" spans="4:55">
      <c r="D73" s="28"/>
      <c r="F73" s="63"/>
      <c r="G73" s="63"/>
      <c r="P73" s="28"/>
      <c r="BB73" s="10" t="s">
        <v>155</v>
      </c>
      <c r="BC73" s="10">
        <v>3</v>
      </c>
    </row>
    <row r="74" spans="4:55">
      <c r="D74" s="28"/>
      <c r="F74" s="63"/>
      <c r="G74" s="63"/>
      <c r="P74" s="28"/>
      <c r="BB74" s="10" t="s">
        <v>46</v>
      </c>
      <c r="BC74" s="10">
        <v>3</v>
      </c>
    </row>
    <row r="75" spans="4:55">
      <c r="D75" s="28"/>
      <c r="F75" s="63"/>
      <c r="G75" s="63"/>
      <c r="P75" s="28"/>
      <c r="BB75" s="10" t="s">
        <v>59</v>
      </c>
      <c r="BC75" s="10">
        <v>3</v>
      </c>
    </row>
    <row r="76" spans="4:55">
      <c r="D76" s="28"/>
      <c r="F76" s="63"/>
      <c r="G76" s="63"/>
      <c r="P76" s="28"/>
      <c r="BB76" s="10" t="s">
        <v>188</v>
      </c>
      <c r="BC76" s="10">
        <v>3</v>
      </c>
    </row>
    <row r="77" spans="4:55">
      <c r="D77" s="28"/>
      <c r="F77" s="63"/>
      <c r="G77" s="63"/>
      <c r="P77" s="28"/>
      <c r="BB77" s="10" t="s">
        <v>100</v>
      </c>
      <c r="BC77" s="10">
        <v>3</v>
      </c>
    </row>
    <row r="78" spans="4:55">
      <c r="D78" s="28"/>
      <c r="F78" s="63"/>
      <c r="G78" s="63"/>
      <c r="P78" s="28"/>
      <c r="BB78" s="10" t="s">
        <v>9</v>
      </c>
      <c r="BC78" s="10">
        <v>3</v>
      </c>
    </row>
    <row r="79" spans="4:55">
      <c r="BB79" s="10" t="s">
        <v>36</v>
      </c>
      <c r="BC79" s="10">
        <v>3</v>
      </c>
    </row>
    <row r="80" spans="4:55">
      <c r="BB80" s="10" t="s">
        <v>51</v>
      </c>
      <c r="BC80" s="10">
        <v>3</v>
      </c>
    </row>
    <row r="81" spans="54:55">
      <c r="BB81" s="10" t="s">
        <v>150</v>
      </c>
      <c r="BC81" s="10">
        <v>3</v>
      </c>
    </row>
    <row r="82" spans="54:55">
      <c r="BB82" s="10" t="s">
        <v>132</v>
      </c>
      <c r="BC82" s="10">
        <v>3</v>
      </c>
    </row>
    <row r="83" spans="54:55">
      <c r="BB83" s="10" t="s">
        <v>73</v>
      </c>
      <c r="BC83" s="10">
        <v>3</v>
      </c>
    </row>
    <row r="84" spans="54:55">
      <c r="BB84" s="10" t="s">
        <v>29</v>
      </c>
      <c r="BC84" s="10">
        <v>3</v>
      </c>
    </row>
    <row r="85" spans="54:55">
      <c r="BB85" s="10" t="s">
        <v>92</v>
      </c>
      <c r="BC85" s="10">
        <v>3</v>
      </c>
    </row>
    <row r="86" spans="54:55">
      <c r="BB86" s="10" t="s">
        <v>184</v>
      </c>
      <c r="BC86" s="10">
        <v>3</v>
      </c>
    </row>
    <row r="87" spans="54:55">
      <c r="BB87" s="10" t="s">
        <v>7</v>
      </c>
      <c r="BC87" s="10">
        <v>3</v>
      </c>
    </row>
    <row r="88" spans="54:55">
      <c r="BB88" s="10" t="s">
        <v>62</v>
      </c>
      <c r="BC88" s="10">
        <v>3</v>
      </c>
    </row>
    <row r="89" spans="54:55">
      <c r="BB89" s="10" t="s">
        <v>14</v>
      </c>
      <c r="BC89" s="10">
        <v>3</v>
      </c>
    </row>
    <row r="90" spans="54:55">
      <c r="BB90" s="10" t="s">
        <v>178</v>
      </c>
      <c r="BC90" s="10">
        <v>3</v>
      </c>
    </row>
    <row r="91" spans="54:55">
      <c r="BB91" s="10" t="s">
        <v>107</v>
      </c>
      <c r="BC91" s="10">
        <v>3</v>
      </c>
    </row>
    <row r="92" spans="54:55">
      <c r="BB92" s="10" t="s">
        <v>40</v>
      </c>
      <c r="BC92" s="10">
        <v>3</v>
      </c>
    </row>
  </sheetData>
  <sheetProtection password="C4A3" sheet="1" scenarios="1"/>
  <protectedRanges>
    <protectedRange sqref="AR4" name="範囲16"/>
    <protectedRange sqref="AR41" name="範囲14_1"/>
    <protectedRange sqref="AH41:AO41" name="範囲13_1"/>
    <protectedRange sqref="AT39" name="範囲12_1"/>
    <protectedRange sqref="AQ39" name="範囲11_1"/>
    <protectedRange sqref="AN39" name="範囲10_1"/>
    <protectedRange sqref="AD19" name="範囲9_1"/>
    <protectedRange sqref="AB19" name="範囲8_1"/>
    <protectedRange sqref="Z19" name="範囲7_1"/>
    <protectedRange sqref="G18" name="範囲6_1"/>
    <protectedRange sqref="G15:V17" name="範囲5_1"/>
    <protectedRange sqref="B23:B36" name="範囲2_1"/>
    <protectedRange sqref="D23:H36" name="範囲1_1"/>
    <protectedRange sqref="F4:F6" name="範囲3_1"/>
    <protectedRange sqref="G19:G20" name="範囲4_1"/>
    <protectedRange sqref="AF16 AJ16 AR16 AN16 AV16" name="範囲15_1"/>
  </protectedRanges>
  <mergeCells count="215">
    <mergeCell ref="A1:AY1"/>
    <mergeCell ref="A8:AY8"/>
    <mergeCell ref="A9:C9"/>
    <mergeCell ref="D9:AD9"/>
    <mergeCell ref="AE9:AJ9"/>
    <mergeCell ref="AK9:AY9"/>
    <mergeCell ref="B15:E15"/>
    <mergeCell ref="W15:AE15"/>
    <mergeCell ref="AF15:AY15"/>
    <mergeCell ref="B16:E16"/>
    <mergeCell ref="W16:X16"/>
    <mergeCell ref="Y16:AD16"/>
    <mergeCell ref="AF16:AI16"/>
    <mergeCell ref="AJ16:AM16"/>
    <mergeCell ref="AN16:AQ16"/>
    <mergeCell ref="AR16:AU16"/>
    <mergeCell ref="AV16:AY16"/>
    <mergeCell ref="B17:E17"/>
    <mergeCell ref="G17:V17"/>
    <mergeCell ref="W17:X17"/>
    <mergeCell ref="Y17:AD17"/>
    <mergeCell ref="B18:E18"/>
    <mergeCell ref="G18:M18"/>
    <mergeCell ref="O18:U18"/>
    <mergeCell ref="W18:AE18"/>
    <mergeCell ref="B19:E19"/>
    <mergeCell ref="G19:V19"/>
    <mergeCell ref="X19:Y19"/>
    <mergeCell ref="A20:Y20"/>
    <mergeCell ref="Z20:AY20"/>
    <mergeCell ref="BH21:BK21"/>
    <mergeCell ref="BL21:BN21"/>
    <mergeCell ref="BP21:BQ21"/>
    <mergeCell ref="A23:C23"/>
    <mergeCell ref="D23:H23"/>
    <mergeCell ref="I23:Y23"/>
    <mergeCell ref="Z23:AB23"/>
    <mergeCell ref="AC23:AG23"/>
    <mergeCell ref="AH23:AL23"/>
    <mergeCell ref="AM23:AQ23"/>
    <mergeCell ref="AR23:AU23"/>
    <mergeCell ref="AV23:AY23"/>
    <mergeCell ref="A24:C24"/>
    <mergeCell ref="D24:H24"/>
    <mergeCell ref="I24:Y24"/>
    <mergeCell ref="Z24:AB24"/>
    <mergeCell ref="AC24:AG24"/>
    <mergeCell ref="AH24:AL24"/>
    <mergeCell ref="AM24:AQ24"/>
    <mergeCell ref="AR24:AU24"/>
    <mergeCell ref="AV24:AY24"/>
    <mergeCell ref="A25:C25"/>
    <mergeCell ref="D25:H25"/>
    <mergeCell ref="I25:Y25"/>
    <mergeCell ref="Z25:AB25"/>
    <mergeCell ref="AC25:AG25"/>
    <mergeCell ref="AH25:AL25"/>
    <mergeCell ref="AM25:AQ25"/>
    <mergeCell ref="AR25:AU25"/>
    <mergeCell ref="AV25:AY25"/>
    <mergeCell ref="A26:C26"/>
    <mergeCell ref="D26:H26"/>
    <mergeCell ref="I26:Y26"/>
    <mergeCell ref="Z26:AB26"/>
    <mergeCell ref="AC26:AG26"/>
    <mergeCell ref="AH26:AL26"/>
    <mergeCell ref="AM26:AQ26"/>
    <mergeCell ref="AR26:AU26"/>
    <mergeCell ref="AV26:AY26"/>
    <mergeCell ref="A27:C27"/>
    <mergeCell ref="D27:H27"/>
    <mergeCell ref="I27:Y27"/>
    <mergeCell ref="Z27:AB27"/>
    <mergeCell ref="AC27:AG27"/>
    <mergeCell ref="AH27:AL27"/>
    <mergeCell ref="AM27:AQ27"/>
    <mergeCell ref="AR27:AU27"/>
    <mergeCell ref="AV27:AY27"/>
    <mergeCell ref="A28:C28"/>
    <mergeCell ref="D28:H28"/>
    <mergeCell ref="I28:Y28"/>
    <mergeCell ref="Z28:AB28"/>
    <mergeCell ref="AC28:AG28"/>
    <mergeCell ref="AH28:AL28"/>
    <mergeCell ref="AM28:AQ28"/>
    <mergeCell ref="AR28:AU28"/>
    <mergeCell ref="AV28:AY28"/>
    <mergeCell ref="A29:C29"/>
    <mergeCell ref="D29:H29"/>
    <mergeCell ref="I29:Y29"/>
    <mergeCell ref="Z29:AB29"/>
    <mergeCell ref="AC29:AG29"/>
    <mergeCell ref="AH29:AL29"/>
    <mergeCell ref="AM29:AQ29"/>
    <mergeCell ref="AR29:AU29"/>
    <mergeCell ref="AV29:AY29"/>
    <mergeCell ref="A30:C30"/>
    <mergeCell ref="D30:H30"/>
    <mergeCell ref="I30:Y30"/>
    <mergeCell ref="Z30:AB30"/>
    <mergeCell ref="AC30:AG30"/>
    <mergeCell ref="AH30:AL30"/>
    <mergeCell ref="AM30:AQ30"/>
    <mergeCell ref="AR30:AU30"/>
    <mergeCell ref="AV30:AY30"/>
    <mergeCell ref="A31:C31"/>
    <mergeCell ref="D31:H31"/>
    <mergeCell ref="I31:Y31"/>
    <mergeCell ref="Z31:AB31"/>
    <mergeCell ref="AC31:AG31"/>
    <mergeCell ref="AH31:AL31"/>
    <mergeCell ref="AM31:AQ31"/>
    <mergeCell ref="AR31:AU31"/>
    <mergeCell ref="AV31:AY31"/>
    <mergeCell ref="A32:C32"/>
    <mergeCell ref="D32:H32"/>
    <mergeCell ref="I32:Y32"/>
    <mergeCell ref="Z32:AB32"/>
    <mergeCell ref="AC32:AG32"/>
    <mergeCell ref="AH32:AL32"/>
    <mergeCell ref="AM32:AQ32"/>
    <mergeCell ref="AR32:AU32"/>
    <mergeCell ref="AV32:AY32"/>
    <mergeCell ref="A33:C33"/>
    <mergeCell ref="D33:H33"/>
    <mergeCell ref="I33:Y33"/>
    <mergeCell ref="Z33:AB33"/>
    <mergeCell ref="AC33:AG33"/>
    <mergeCell ref="AH33:AL33"/>
    <mergeCell ref="AM33:AQ33"/>
    <mergeCell ref="AR33:AU33"/>
    <mergeCell ref="AV33:AY33"/>
    <mergeCell ref="A34:C34"/>
    <mergeCell ref="D34:H34"/>
    <mergeCell ref="I34:Y34"/>
    <mergeCell ref="Z34:AB34"/>
    <mergeCell ref="AC34:AG34"/>
    <mergeCell ref="AH34:AL34"/>
    <mergeCell ref="AM34:AQ34"/>
    <mergeCell ref="AR34:AU34"/>
    <mergeCell ref="AV34:AY34"/>
    <mergeCell ref="A35:C35"/>
    <mergeCell ref="D35:H35"/>
    <mergeCell ref="I35:Y35"/>
    <mergeCell ref="Z35:AB35"/>
    <mergeCell ref="AC35:AG35"/>
    <mergeCell ref="AH35:AL35"/>
    <mergeCell ref="AM35:AQ35"/>
    <mergeCell ref="AR35:AU35"/>
    <mergeCell ref="AV35:AY35"/>
    <mergeCell ref="A36:C36"/>
    <mergeCell ref="D36:H36"/>
    <mergeCell ref="I36:Y36"/>
    <mergeCell ref="Z36:AB36"/>
    <mergeCell ref="AC36:AG36"/>
    <mergeCell ref="AH36:AL36"/>
    <mergeCell ref="AM36:AQ36"/>
    <mergeCell ref="AR36:AU36"/>
    <mergeCell ref="AV36:AY36"/>
    <mergeCell ref="AL39:AM39"/>
    <mergeCell ref="AN39:AO39"/>
    <mergeCell ref="AQ39:AR39"/>
    <mergeCell ref="AT39:AU39"/>
    <mergeCell ref="D40:O40"/>
    <mergeCell ref="AH41:AQ41"/>
    <mergeCell ref="AR41:AY41"/>
    <mergeCell ref="AM4:AQ5"/>
    <mergeCell ref="AR4:AX5"/>
    <mergeCell ref="A10:C11"/>
    <mergeCell ref="D10:F11"/>
    <mergeCell ref="G10:I11"/>
    <mergeCell ref="J10:L11"/>
    <mergeCell ref="M10:O11"/>
    <mergeCell ref="P10:R11"/>
    <mergeCell ref="S10:U11"/>
    <mergeCell ref="V10:X11"/>
    <mergeCell ref="Y10:AA11"/>
    <mergeCell ref="AB10:AD11"/>
    <mergeCell ref="AE10:AG11"/>
    <mergeCell ref="AH10:AJ11"/>
    <mergeCell ref="AK10:AM11"/>
    <mergeCell ref="AN10:AP11"/>
    <mergeCell ref="AQ10:AT11"/>
    <mergeCell ref="AU10:AY11"/>
    <mergeCell ref="A12:C14"/>
    <mergeCell ref="D12:F14"/>
    <mergeCell ref="G12:I14"/>
    <mergeCell ref="J12:L14"/>
    <mergeCell ref="M12:O14"/>
    <mergeCell ref="P12:R14"/>
    <mergeCell ref="S12:U14"/>
    <mergeCell ref="V12:X14"/>
    <mergeCell ref="Y12:AA14"/>
    <mergeCell ref="AB12:AD14"/>
    <mergeCell ref="AE12:AG14"/>
    <mergeCell ref="AH12:AJ14"/>
    <mergeCell ref="AK12:AM14"/>
    <mergeCell ref="AN12:AP14"/>
    <mergeCell ref="AQ12:AT14"/>
    <mergeCell ref="AU12:AY14"/>
    <mergeCell ref="G15:V16"/>
    <mergeCell ref="AF17:AI19"/>
    <mergeCell ref="AJ17:AM19"/>
    <mergeCell ref="AN17:AQ19"/>
    <mergeCell ref="AR17:AU19"/>
    <mergeCell ref="AV17:AY19"/>
    <mergeCell ref="A21:C22"/>
    <mergeCell ref="D21:H22"/>
    <mergeCell ref="I21:Y22"/>
    <mergeCell ref="Z21:AB22"/>
    <mergeCell ref="AC21:AG22"/>
    <mergeCell ref="AH21:AL22"/>
    <mergeCell ref="AM21:AQ22"/>
    <mergeCell ref="AR21:AU22"/>
    <mergeCell ref="AV21:AY22"/>
  </mergeCells>
  <phoneticPr fontId="1"/>
  <conditionalFormatting sqref="AR23:AU36">
    <cfRule type="expression" dxfId="55" priority="1" stopIfTrue="1">
      <formula>OR(AV23="経審切れ",AV23="指名停止中")</formula>
    </cfRule>
  </conditionalFormatting>
  <conditionalFormatting sqref="AM23:AQ36">
    <cfRule type="expression" dxfId="54" priority="2" stopIfTrue="1">
      <formula>OR(AV23="経審切れ",AV23="指名停止中")</formula>
    </cfRule>
  </conditionalFormatting>
  <conditionalFormatting sqref="AH23:AH36">
    <cfRule type="expression" dxfId="53" priority="3" stopIfTrue="1">
      <formula>OR(AV23="経審切れ",AV23="指名停止中")</formula>
    </cfRule>
  </conditionalFormatting>
  <conditionalFormatting sqref="AC23:AC36">
    <cfRule type="expression" dxfId="52" priority="4" stopIfTrue="1">
      <formula>OR(AV23="経審切れ",AV23="指名停止中")</formula>
    </cfRule>
  </conditionalFormatting>
  <conditionalFormatting sqref="Z23:AB36">
    <cfRule type="expression" dxfId="51" priority="5" stopIfTrue="1">
      <formula>OR(AV23="経審切れ",AV23="指名停止中")</formula>
    </cfRule>
  </conditionalFormatting>
  <conditionalFormatting sqref="A23:A36">
    <cfRule type="expression" dxfId="50" priority="6" stopIfTrue="1">
      <formula>OR(AV23="経審切れ",AV23="指名停止中")</formula>
    </cfRule>
  </conditionalFormatting>
  <conditionalFormatting sqref="AH41:AQ41 Y41:AA41">
    <cfRule type="cellIs" dxfId="49" priority="7" stopIfTrue="1" operator="greaterThan">
      <formula>0</formula>
    </cfRule>
  </conditionalFormatting>
  <conditionalFormatting sqref="AR41:AY41 AT39:AU39 AN39:AO39 AQ39:AR39 G19 W16:Y17 AE16:AE17">
    <cfRule type="expression" dxfId="48" priority="8" stopIfTrue="1">
      <formula>$AR$41&gt;0</formula>
    </cfRule>
  </conditionalFormatting>
  <conditionalFormatting sqref="D23:H36">
    <cfRule type="expression" dxfId="47" priority="9" stopIfTrue="1">
      <formula>OR(AV23="経審切れ",AV23="指名停止中")</formula>
    </cfRule>
    <cfRule type="cellIs" dxfId="46" priority="10" stopIfTrue="1" operator="greaterThan">
      <formula>0</formula>
    </cfRule>
    <cfRule type="expression" dxfId="45" priority="11" stopIfTrue="1">
      <formula>AR37&gt;0</formula>
    </cfRule>
  </conditionalFormatting>
  <conditionalFormatting sqref="AD19 Z19 AB19 G18:M18 H15:V16 G15:G17">
    <cfRule type="cellIs" dxfId="44" priority="12" stopIfTrue="1" operator="greaterThan">
      <formula>0</formula>
    </cfRule>
  </conditionalFormatting>
  <conditionalFormatting sqref="AC19 AA19 AT40:AU40 AS39:AS40 AN40:AO40 AP39:AP40 AQ40:AR40 AC39:AM40">
    <cfRule type="expression" dxfId="43" priority="13" stopIfTrue="1">
      <formula>#REF!=1</formula>
    </cfRule>
  </conditionalFormatting>
  <conditionalFormatting sqref="A9:AD11">
    <cfRule type="expression" dxfId="42" priority="14" stopIfTrue="1">
      <formula>$AR$4="通常用"</formula>
    </cfRule>
  </conditionalFormatting>
  <conditionalFormatting sqref="A12:AD14">
    <cfRule type="expression" dxfId="41" priority="15" stopIfTrue="1">
      <formula>$AR$4="通常用"</formula>
    </cfRule>
  </conditionalFormatting>
  <conditionalFormatting sqref="AE10:AY11">
    <cfRule type="expression" dxfId="40" priority="16" stopIfTrue="1">
      <formula>$G$18&lt;3000000</formula>
    </cfRule>
    <cfRule type="expression" dxfId="39" priority="17" stopIfTrue="1">
      <formula>$AR$4="通常用"</formula>
    </cfRule>
  </conditionalFormatting>
  <conditionalFormatting sqref="AN12:AY14 AE12:AG14">
    <cfRule type="expression" dxfId="38" priority="18" stopIfTrue="1">
      <formula>$G$18&lt;3000000</formula>
    </cfRule>
    <cfRule type="expression" dxfId="37" priority="19" stopIfTrue="1">
      <formula>$AR$4="通常用"</formula>
    </cfRule>
  </conditionalFormatting>
  <conditionalFormatting sqref="AH12:AM14">
    <cfRule type="expression" dxfId="36" priority="20" stopIfTrue="1">
      <formula>$G$18&lt;3000000</formula>
    </cfRule>
    <cfRule type="expression" dxfId="35" priority="21" stopIfTrue="1">
      <formula>$AR$4="通常用"</formula>
    </cfRule>
  </conditionalFormatting>
  <conditionalFormatting sqref="AK9:AY9">
    <cfRule type="expression" dxfId="34" priority="22" stopIfTrue="1">
      <formula>$G$18&lt;3000000</formula>
    </cfRule>
    <cfRule type="expression" dxfId="33" priority="23" stopIfTrue="1">
      <formula>$AR$4="通常用"</formula>
    </cfRule>
  </conditionalFormatting>
  <conditionalFormatting sqref="AE9:AJ9">
    <cfRule type="expression" dxfId="32" priority="24" stopIfTrue="1">
      <formula>$AR$4="持ち回り用"</formula>
    </cfRule>
    <cfRule type="expression" dxfId="31" priority="25" stopIfTrue="1">
      <formula>$G$18&lt;3000000</formula>
    </cfRule>
  </conditionalFormatting>
  <conditionalFormatting sqref="I23:Y36">
    <cfRule type="expression" dxfId="30" priority="26" stopIfTrue="1">
      <formula>OR(AV23="経審切れ",AV23="指名停止中")</formula>
    </cfRule>
  </conditionalFormatting>
  <conditionalFormatting sqref="AV23:AY36">
    <cfRule type="expression" dxfId="29" priority="27" stopIfTrue="1">
      <formula>OR(AV23="経審切れ",AV23="指名停止中")</formula>
    </cfRule>
    <cfRule type="cellIs" dxfId="28" priority="28" stopIfTrue="1" operator="equal">
      <formula>"経審注意"</formula>
    </cfRule>
  </conditionalFormatting>
  <dataValidations count="2">
    <dataValidation type="list" allowBlank="1" showDropDown="0" showInputMessage="1" showErrorMessage="1" sqref="AR4">
      <formula1>$BC$1:$BC$2</formula1>
    </dataValidation>
    <dataValidation type="list" allowBlank="0" showDropDown="0" showInputMessage="1" showErrorMessage="1" sqref="G19:V19">
      <formula1>$BB$3:$BB$92</formula1>
    </dataValidation>
  </dataValidations>
  <printOptions horizontalCentered="1"/>
  <pageMargins left="0.59055118110236227" right="0.11811023622047244" top="0.39370078740157483" bottom="0.39370078740157483" header="0.51181102362204722" footer="0.19685039370078741"/>
  <pageSetup paperSize="9" scale="123" fitToWidth="1" fitToHeight="1" orientation="landscape" usePrinterDefaults="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dimension ref="A1:BC83"/>
  <sheetViews>
    <sheetView showGridLines="0" zoomScaleSheetLayoutView="100" workbookViewId="0">
      <pane ySplit="11" topLeftCell="A12" activePane="bottomLeft" state="frozen"/>
      <selection pane="bottomLeft" activeCell="I32" sqref="I32:Y32"/>
    </sheetView>
  </sheetViews>
  <sheetFormatPr defaultColWidth="2.625" defaultRowHeight="10.5"/>
  <cols>
    <col min="1" max="51" width="2.125" style="10" customWidth="1"/>
    <col min="52" max="55" width="1.75" style="214" customWidth="1"/>
    <col min="56" max="58" width="5.625" style="10" customWidth="1"/>
    <col min="59" max="16384" width="2.625" style="10"/>
  </cols>
  <sheetData>
    <row r="1" spans="1:55" s="215" customFormat="1" ht="13.5">
      <c r="A1" s="216" t="s">
        <v>173</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300"/>
      <c r="BA1" s="300"/>
      <c r="BB1" s="300"/>
      <c r="BC1" s="300"/>
    </row>
    <row r="2" spans="1:55" s="215" customFormat="1" ht="13.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300"/>
      <c r="BA2" s="300"/>
      <c r="BB2" s="300"/>
      <c r="BC2" s="300"/>
    </row>
    <row r="3" spans="1:55" s="215" customFormat="1" ht="13.5">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300"/>
      <c r="BA3" s="300"/>
      <c r="BB3" s="300"/>
      <c r="BC3" s="300"/>
    </row>
    <row r="4" spans="1:55" s="215" customFormat="1" ht="13.5" customHeight="1">
      <c r="A4" s="216"/>
      <c r="B4" s="218" t="s">
        <v>76</v>
      </c>
      <c r="C4" s="227" t="s">
        <v>4</v>
      </c>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300"/>
      <c r="BA4" s="300"/>
      <c r="BB4" s="300"/>
      <c r="BC4" s="300"/>
    </row>
    <row r="5" spans="1:55" s="215" customFormat="1" ht="13.5" customHeight="1">
      <c r="A5" s="217"/>
      <c r="B5" s="218" t="s">
        <v>11</v>
      </c>
      <c r="C5" s="227" t="s">
        <v>176</v>
      </c>
      <c r="D5" s="217"/>
      <c r="E5" s="217"/>
      <c r="F5" s="217"/>
      <c r="G5" s="217"/>
      <c r="H5" s="41"/>
      <c r="I5" s="41"/>
      <c r="J5" s="41"/>
      <c r="K5" s="41"/>
      <c r="L5" s="243"/>
      <c r="M5" s="243"/>
      <c r="N5" s="41"/>
      <c r="O5" s="243"/>
      <c r="P5" s="243"/>
      <c r="Q5" s="30"/>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99"/>
      <c r="BA5" s="299"/>
      <c r="BB5" s="300"/>
      <c r="BC5" s="300"/>
    </row>
    <row r="6" spans="1:55" s="215" customFormat="1" ht="13.5" customHeight="1">
      <c r="A6" s="218"/>
      <c r="B6" s="29" t="s">
        <v>16</v>
      </c>
      <c r="C6" s="41" t="s">
        <v>190</v>
      </c>
      <c r="D6" s="218"/>
      <c r="E6" s="218"/>
      <c r="F6" s="218"/>
      <c r="G6" s="218"/>
      <c r="H6" s="41"/>
      <c r="I6" s="41"/>
      <c r="J6" s="41"/>
      <c r="K6" s="41"/>
      <c r="L6" s="243"/>
      <c r="M6" s="243"/>
      <c r="N6" s="41"/>
      <c r="O6" s="243"/>
      <c r="P6" s="243"/>
      <c r="Q6" s="243"/>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99"/>
      <c r="BA6" s="299"/>
      <c r="BB6" s="300"/>
      <c r="BC6" s="300"/>
    </row>
    <row r="7" spans="1:55" ht="13.5" customHeight="1">
      <c r="A7" s="219"/>
      <c r="B7" s="218" t="s">
        <v>149</v>
      </c>
      <c r="C7" s="227" t="s">
        <v>63</v>
      </c>
      <c r="D7" s="41"/>
      <c r="E7" s="231"/>
      <c r="F7" s="231"/>
      <c r="G7" s="231"/>
      <c r="H7" s="231"/>
      <c r="I7" s="231"/>
      <c r="J7" s="231"/>
      <c r="K7" s="231"/>
      <c r="L7" s="231"/>
      <c r="M7" s="231"/>
      <c r="N7" s="219"/>
      <c r="O7" s="219"/>
      <c r="P7" s="219"/>
      <c r="Q7" s="219"/>
      <c r="R7" s="219"/>
      <c r="S7" s="219"/>
      <c r="T7" s="219"/>
      <c r="U7" s="263"/>
      <c r="V7" s="263"/>
      <c r="W7" s="263"/>
      <c r="X7" s="263"/>
      <c r="Y7" s="263"/>
      <c r="Z7" s="263"/>
      <c r="AA7" s="263"/>
      <c r="AB7" s="263"/>
      <c r="AC7" s="263"/>
      <c r="AD7" s="263"/>
      <c r="AE7" s="263"/>
      <c r="AF7" s="263"/>
      <c r="AG7" s="263"/>
      <c r="AH7" s="263"/>
      <c r="AI7" s="290"/>
      <c r="AJ7" s="290"/>
      <c r="AK7" s="290"/>
      <c r="AL7" s="290"/>
      <c r="AM7" s="290"/>
      <c r="AN7" s="290"/>
      <c r="AO7" s="290"/>
      <c r="AP7" s="290"/>
      <c r="AQ7" s="290"/>
      <c r="AR7" s="290"/>
      <c r="AS7" s="298" t="s">
        <v>97</v>
      </c>
      <c r="AT7" s="290"/>
      <c r="AU7" s="290"/>
      <c r="AV7" s="290"/>
      <c r="AW7" s="290"/>
      <c r="AX7" s="290"/>
      <c r="AY7" s="290"/>
    </row>
    <row r="8" spans="1:55" ht="13.5" customHeight="1">
      <c r="A8" s="220"/>
      <c r="B8" s="29"/>
      <c r="C8" s="227" t="s">
        <v>120</v>
      </c>
      <c r="D8" s="41"/>
      <c r="E8" s="218"/>
      <c r="F8" s="218"/>
      <c r="G8" s="220"/>
      <c r="H8" s="237"/>
      <c r="I8" s="237"/>
      <c r="J8" s="237"/>
      <c r="K8" s="237"/>
      <c r="L8" s="237"/>
      <c r="M8" s="237"/>
      <c r="N8" s="237"/>
      <c r="O8" s="219"/>
      <c r="P8" s="219"/>
      <c r="Q8" s="256"/>
      <c r="R8" s="231"/>
      <c r="S8" s="231"/>
      <c r="T8" s="231"/>
      <c r="U8" s="231"/>
      <c r="V8" s="231"/>
      <c r="W8" s="231"/>
      <c r="X8" s="231"/>
      <c r="Y8" s="231"/>
      <c r="Z8" s="231"/>
      <c r="AA8" s="231"/>
      <c r="AB8" s="231"/>
      <c r="AC8" s="231"/>
      <c r="AD8" s="231"/>
      <c r="AE8" s="231"/>
      <c r="AF8" s="231"/>
      <c r="AG8" s="231"/>
      <c r="AH8" s="231"/>
      <c r="AI8" s="231"/>
      <c r="AJ8" s="290"/>
      <c r="AK8" s="290"/>
      <c r="AL8" s="290"/>
      <c r="AM8" s="290"/>
      <c r="AN8" s="290"/>
      <c r="AO8" s="290"/>
      <c r="AP8" s="290"/>
      <c r="AQ8" s="290"/>
      <c r="AR8" s="290"/>
      <c r="AS8" s="298" t="s">
        <v>39</v>
      </c>
      <c r="AT8" s="290"/>
      <c r="AU8" s="290"/>
      <c r="AV8" s="290"/>
      <c r="AW8" s="290"/>
      <c r="AX8" s="290"/>
      <c r="AY8" s="231"/>
    </row>
    <row r="9" spans="1:55" ht="13.5" customHeight="1">
      <c r="A9" s="48"/>
      <c r="B9" s="29" t="s">
        <v>167</v>
      </c>
      <c r="C9" s="227" t="s">
        <v>19</v>
      </c>
      <c r="D9" s="218"/>
      <c r="E9" s="48"/>
      <c r="F9" s="48"/>
      <c r="G9" s="15"/>
      <c r="H9" s="69"/>
      <c r="I9" s="69"/>
      <c r="J9" s="69"/>
      <c r="K9" s="69"/>
      <c r="L9" s="42"/>
      <c r="M9" s="42"/>
      <c r="N9" s="69"/>
      <c r="O9" s="13"/>
      <c r="P9" s="13"/>
      <c r="Q9" s="85"/>
      <c r="R9" s="54"/>
      <c r="S9" s="54"/>
      <c r="T9" s="54"/>
      <c r="U9" s="54"/>
      <c r="V9" s="54"/>
      <c r="W9" s="54"/>
      <c r="X9" s="54"/>
      <c r="Y9" s="54"/>
      <c r="Z9" s="54"/>
      <c r="AA9" s="54"/>
      <c r="AB9" s="54"/>
      <c r="AC9" s="54"/>
      <c r="AD9" s="42"/>
      <c r="AE9" s="42"/>
      <c r="AF9" s="42"/>
      <c r="AG9" s="42"/>
      <c r="AH9" s="42"/>
      <c r="AI9" s="42"/>
      <c r="AJ9" s="42"/>
      <c r="AK9" s="42"/>
      <c r="AL9" s="42"/>
      <c r="AM9" s="139" t="s">
        <v>3</v>
      </c>
      <c r="AN9" s="142"/>
      <c r="AO9" s="142"/>
      <c r="AP9" s="142"/>
      <c r="AQ9" s="150"/>
      <c r="AR9" s="152" t="s">
        <v>97</v>
      </c>
      <c r="AS9" s="155"/>
      <c r="AT9" s="155"/>
      <c r="AU9" s="155"/>
      <c r="AV9" s="155"/>
      <c r="AW9" s="155"/>
      <c r="AX9" s="163"/>
      <c r="AY9" s="54"/>
    </row>
    <row r="10" spans="1:55" ht="9.9499999999999993" customHeight="1">
      <c r="A10" s="14"/>
      <c r="B10" s="218" t="s">
        <v>138</v>
      </c>
      <c r="C10" s="227" t="s">
        <v>87</v>
      </c>
      <c r="D10" s="31"/>
      <c r="E10" s="31"/>
      <c r="F10" s="31"/>
      <c r="G10" s="14"/>
      <c r="H10" s="69"/>
      <c r="I10" s="69"/>
      <c r="J10" s="69"/>
      <c r="K10" s="69"/>
      <c r="L10" s="42"/>
      <c r="M10" s="42"/>
      <c r="N10" s="69"/>
      <c r="O10" s="13"/>
      <c r="P10" s="13"/>
      <c r="Q10" s="13"/>
      <c r="R10" s="13"/>
      <c r="S10" s="13"/>
      <c r="T10" s="13"/>
      <c r="U10" s="13"/>
      <c r="V10" s="13"/>
      <c r="W10" s="96"/>
      <c r="X10" s="96"/>
      <c r="Y10" s="96"/>
      <c r="Z10" s="96"/>
      <c r="AA10" s="96"/>
      <c r="AB10" s="96"/>
      <c r="AC10" s="96"/>
      <c r="AD10" s="42"/>
      <c r="AE10" s="42"/>
      <c r="AF10" s="42"/>
      <c r="AG10" s="42"/>
      <c r="AH10" s="42"/>
      <c r="AI10" s="42"/>
      <c r="AJ10" s="42"/>
      <c r="AK10" s="42"/>
      <c r="AL10" s="42"/>
      <c r="AM10" s="140"/>
      <c r="AN10" s="143"/>
      <c r="AO10" s="143"/>
      <c r="AP10" s="143"/>
      <c r="AQ10" s="151"/>
      <c r="AR10" s="153"/>
      <c r="AS10" s="156"/>
      <c r="AT10" s="156"/>
      <c r="AU10" s="156"/>
      <c r="AV10" s="156"/>
      <c r="AW10" s="156"/>
      <c r="AX10" s="164"/>
      <c r="AY10" s="96"/>
    </row>
    <row r="11" spans="1:55" ht="9.9499999999999993" customHeight="1">
      <c r="A11" s="14"/>
      <c r="B11" s="31"/>
      <c r="C11" s="43" t="s">
        <v>143</v>
      </c>
      <c r="D11" s="31"/>
      <c r="E11" s="31"/>
      <c r="F11" s="31"/>
      <c r="G11" s="14"/>
      <c r="H11" s="69"/>
      <c r="I11" s="69"/>
      <c r="J11" s="69"/>
      <c r="K11" s="69"/>
      <c r="L11" s="42"/>
      <c r="M11" s="42"/>
      <c r="N11" s="69"/>
      <c r="O11" s="13"/>
      <c r="P11" s="13"/>
      <c r="Q11" s="13"/>
      <c r="R11" s="13"/>
      <c r="S11" s="13"/>
      <c r="T11" s="13"/>
      <c r="U11" s="13"/>
      <c r="V11" s="13"/>
      <c r="W11" s="96"/>
      <c r="X11" s="96"/>
      <c r="Y11" s="96"/>
      <c r="Z11" s="96"/>
      <c r="AA11" s="96"/>
      <c r="AB11" s="96"/>
      <c r="AC11" s="96"/>
      <c r="AD11" s="96"/>
      <c r="AE11" s="96"/>
      <c r="AF11" s="42"/>
      <c r="AG11" s="42"/>
      <c r="AH11" s="42"/>
      <c r="AI11" s="42"/>
      <c r="AJ11" s="42"/>
      <c r="AK11" s="42"/>
      <c r="AL11" s="42"/>
      <c r="AM11" s="42"/>
      <c r="AN11" s="42"/>
      <c r="AO11" s="42"/>
      <c r="AP11" s="42"/>
      <c r="AQ11" s="42"/>
      <c r="AR11" s="42"/>
      <c r="AS11" s="42"/>
      <c r="AT11" s="42"/>
      <c r="AU11" s="42"/>
      <c r="AV11" s="42"/>
      <c r="AW11" s="42"/>
      <c r="AX11" s="42"/>
      <c r="AY11" s="96"/>
    </row>
    <row r="12" spans="1:55" s="10" customFormat="1" ht="14.25" customHeight="1">
      <c r="A12" s="16" t="str">
        <f>IF(AR9="通常用","様式第１号(第４条関係)","")</f>
        <v>様式第１号(第４条関係)</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214"/>
      <c r="BA12" s="214"/>
      <c r="BB12" s="214"/>
      <c r="BC12" s="214"/>
    </row>
    <row r="13" spans="1:55" s="10" customFormat="1" ht="20.100000000000001" customHeight="1">
      <c r="A13" s="17" t="str">
        <f>IF(AR9="持ち回り用","指名業者推薦書（持ち回り用）",IF(G23&gt;=3000000,"","指名業者推薦書"))</f>
        <v>指名業者推薦書</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214"/>
      <c r="BA13" s="214"/>
      <c r="BB13" s="214"/>
      <c r="BC13" s="214"/>
    </row>
    <row r="14" spans="1:55" s="10" customFormat="1" ht="14.25" customHeight="1">
      <c r="A14" s="18" t="s">
        <v>158</v>
      </c>
      <c r="B14" s="18"/>
      <c r="C14" s="18"/>
      <c r="D14" s="49" t="s">
        <v>159</v>
      </c>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123"/>
      <c r="AF14" s="123"/>
      <c r="AG14" s="123"/>
      <c r="AH14" s="123"/>
      <c r="AI14" s="123"/>
      <c r="AJ14" s="123"/>
      <c r="AK14" s="138" t="str">
        <f>IF(AR9="通常用","　　　　契　約　検　査　室","　　　　　　　　　　　契　約　検　査　室")</f>
        <v>　　　　契　約　検　査　室</v>
      </c>
      <c r="AL14" s="138"/>
      <c r="AM14" s="138"/>
      <c r="AN14" s="138"/>
      <c r="AO14" s="138"/>
      <c r="AP14" s="138"/>
      <c r="AQ14" s="138"/>
      <c r="AR14" s="138"/>
      <c r="AS14" s="138"/>
      <c r="AT14" s="138"/>
      <c r="AU14" s="138"/>
      <c r="AV14" s="138"/>
      <c r="AW14" s="138"/>
      <c r="AX14" s="138"/>
      <c r="AY14" s="165"/>
      <c r="AZ14" s="214"/>
      <c r="BA14" s="214"/>
      <c r="BB14" s="214"/>
      <c r="BC14" s="214"/>
    </row>
    <row r="15" spans="1:55" s="10" customFormat="1" ht="14.25" customHeight="1">
      <c r="A15" s="82" t="s">
        <v>160</v>
      </c>
      <c r="B15" s="86"/>
      <c r="C15" s="88"/>
      <c r="D15" s="82" t="s">
        <v>91</v>
      </c>
      <c r="E15" s="86"/>
      <c r="F15" s="88"/>
      <c r="G15" s="82" t="s">
        <v>128</v>
      </c>
      <c r="H15" s="86"/>
      <c r="I15" s="88"/>
      <c r="J15" s="82" t="s">
        <v>52</v>
      </c>
      <c r="K15" s="86"/>
      <c r="L15" s="88"/>
      <c r="M15" s="82" t="s">
        <v>141</v>
      </c>
      <c r="N15" s="86"/>
      <c r="O15" s="88"/>
      <c r="P15" s="82" t="s">
        <v>193</v>
      </c>
      <c r="Q15" s="86"/>
      <c r="R15" s="88"/>
      <c r="S15" s="82" t="s">
        <v>126</v>
      </c>
      <c r="T15" s="86"/>
      <c r="U15" s="88"/>
      <c r="V15" s="82" t="s">
        <v>84</v>
      </c>
      <c r="W15" s="86"/>
      <c r="X15" s="88"/>
      <c r="Y15" s="82" t="s">
        <v>15</v>
      </c>
      <c r="Z15" s="86"/>
      <c r="AA15" s="88"/>
      <c r="AB15" s="82" t="s">
        <v>192</v>
      </c>
      <c r="AC15" s="86"/>
      <c r="AD15" s="88"/>
      <c r="AE15" s="124" t="str">
        <f>IF(AR9="持ち回り用","財政課長","総務部長")</f>
        <v>総務部長</v>
      </c>
      <c r="AF15" s="128"/>
      <c r="AG15" s="131"/>
      <c r="AH15" s="286" t="str">
        <f>IF(AR9="持ち回り用"," ","財政課長")</f>
        <v>財政課長</v>
      </c>
      <c r="AI15" s="123"/>
      <c r="AJ15" s="294"/>
      <c r="AK15" s="18" t="s">
        <v>0</v>
      </c>
      <c r="AL15" s="18"/>
      <c r="AM15" s="18"/>
      <c r="AN15" s="82" t="s">
        <v>154</v>
      </c>
      <c r="AO15" s="86"/>
      <c r="AP15" s="86"/>
      <c r="AQ15" s="82" t="s">
        <v>81</v>
      </c>
      <c r="AR15" s="86"/>
      <c r="AS15" s="86"/>
      <c r="AT15" s="88"/>
      <c r="AU15" s="86" t="s">
        <v>17</v>
      </c>
      <c r="AV15" s="86"/>
      <c r="AW15" s="86"/>
      <c r="AX15" s="86"/>
      <c r="AY15" s="88"/>
      <c r="AZ15" s="214"/>
      <c r="BA15" s="214"/>
      <c r="BB15" s="214"/>
      <c r="BC15" s="214"/>
    </row>
    <row r="16" spans="1:55" ht="14.25" customHeight="1">
      <c r="A16" s="83"/>
      <c r="B16" s="87"/>
      <c r="C16" s="89"/>
      <c r="D16" s="83"/>
      <c r="E16" s="87"/>
      <c r="F16" s="89"/>
      <c r="G16" s="83"/>
      <c r="H16" s="87"/>
      <c r="I16" s="89"/>
      <c r="J16" s="83"/>
      <c r="K16" s="87"/>
      <c r="L16" s="89"/>
      <c r="M16" s="83"/>
      <c r="N16" s="87"/>
      <c r="O16" s="89"/>
      <c r="P16" s="83"/>
      <c r="Q16" s="87"/>
      <c r="R16" s="89"/>
      <c r="S16" s="83"/>
      <c r="T16" s="87"/>
      <c r="U16" s="89"/>
      <c r="V16" s="83"/>
      <c r="W16" s="87"/>
      <c r="X16" s="89"/>
      <c r="Y16" s="83"/>
      <c r="Z16" s="87"/>
      <c r="AA16" s="89"/>
      <c r="AB16" s="83"/>
      <c r="AC16" s="87"/>
      <c r="AD16" s="89"/>
      <c r="AE16" s="125"/>
      <c r="AF16" s="129"/>
      <c r="AG16" s="132"/>
      <c r="AH16" s="83"/>
      <c r="AI16" s="87"/>
      <c r="AJ16" s="89"/>
      <c r="AK16" s="18"/>
      <c r="AL16" s="18"/>
      <c r="AM16" s="18"/>
      <c r="AN16" s="83"/>
      <c r="AO16" s="87"/>
      <c r="AP16" s="87"/>
      <c r="AQ16" s="83"/>
      <c r="AR16" s="87"/>
      <c r="AS16" s="87"/>
      <c r="AT16" s="89"/>
      <c r="AU16" s="87"/>
      <c r="AV16" s="87"/>
      <c r="AW16" s="87"/>
      <c r="AX16" s="87"/>
      <c r="AY16" s="89"/>
    </row>
    <row r="17" spans="1:55" ht="12" customHeight="1">
      <c r="A17" s="221"/>
      <c r="B17" s="224"/>
      <c r="C17" s="228"/>
      <c r="D17" s="221"/>
      <c r="E17" s="224"/>
      <c r="F17" s="228"/>
      <c r="G17" s="221"/>
      <c r="H17" s="224"/>
      <c r="I17" s="228"/>
      <c r="J17" s="221"/>
      <c r="K17" s="224"/>
      <c r="L17" s="228"/>
      <c r="M17" s="244" t="str">
        <f>IF(AR9="通常用",IF(G23&gt;=3000000,"指",""),"")</f>
        <v/>
      </c>
      <c r="N17" s="247"/>
      <c r="O17" s="250"/>
      <c r="P17" s="253" t="str">
        <f>IF(AR9="通常用",IF(G23&gt;=3000000,"名",""),"")</f>
        <v/>
      </c>
      <c r="Q17" s="257"/>
      <c r="R17" s="260"/>
      <c r="S17" s="244"/>
      <c r="T17" s="247"/>
      <c r="U17" s="250"/>
      <c r="V17" s="264" t="str">
        <f>IF(AR9="通常用",IF(G23&gt;=3000000,"業",""),"")</f>
        <v/>
      </c>
      <c r="W17" s="270"/>
      <c r="X17" s="273"/>
      <c r="Y17" s="276" t="str">
        <f>IF(AR9="通常用",IF(G23&gt;=3000000,"者",""),"")</f>
        <v/>
      </c>
      <c r="Z17" s="279"/>
      <c r="AA17" s="282"/>
      <c r="AB17" s="112" t="str">
        <f>IF(AR9="通常用",IF(G23&gt;=3000000,"推",""),"")</f>
        <v/>
      </c>
      <c r="AC17" s="115"/>
      <c r="AD17" s="119"/>
      <c r="AE17" s="276"/>
      <c r="AF17" s="279"/>
      <c r="AG17" s="282"/>
      <c r="AH17" s="287" t="str">
        <f>IF(AR9="通常用",IF(G23&gt;=3000000,"薦",""),"")</f>
        <v/>
      </c>
      <c r="AI17" s="291"/>
      <c r="AJ17" s="295"/>
      <c r="AK17" s="102" t="str">
        <f>IF(AR9="通常用",IF(G23&gt;=3000000,"書",""),"")</f>
        <v/>
      </c>
      <c r="AL17" s="102"/>
      <c r="AM17" s="102"/>
      <c r="AN17" s="144"/>
      <c r="AO17" s="147"/>
      <c r="AP17" s="147"/>
      <c r="AQ17" s="144"/>
      <c r="AR17" s="147"/>
      <c r="AS17" s="147"/>
      <c r="AT17" s="157"/>
      <c r="AU17" s="147"/>
      <c r="AV17" s="147"/>
      <c r="AW17" s="147"/>
      <c r="AX17" s="147"/>
      <c r="AY17" s="157"/>
    </row>
    <row r="18" spans="1:55" ht="12" customHeight="1">
      <c r="A18" s="222"/>
      <c r="B18" s="225"/>
      <c r="C18" s="229"/>
      <c r="D18" s="222"/>
      <c r="E18" s="225"/>
      <c r="F18" s="229"/>
      <c r="G18" s="222"/>
      <c r="H18" s="225"/>
      <c r="I18" s="229"/>
      <c r="J18" s="222"/>
      <c r="K18" s="225"/>
      <c r="L18" s="229"/>
      <c r="M18" s="245"/>
      <c r="N18" s="248"/>
      <c r="O18" s="251"/>
      <c r="P18" s="254"/>
      <c r="Q18" s="258"/>
      <c r="R18" s="261"/>
      <c r="S18" s="245"/>
      <c r="T18" s="248"/>
      <c r="U18" s="251"/>
      <c r="V18" s="265"/>
      <c r="W18" s="271"/>
      <c r="X18" s="274"/>
      <c r="Y18" s="277"/>
      <c r="Z18" s="280"/>
      <c r="AA18" s="283"/>
      <c r="AB18" s="113"/>
      <c r="AC18" s="116"/>
      <c r="AD18" s="120"/>
      <c r="AE18" s="277"/>
      <c r="AF18" s="280"/>
      <c r="AG18" s="283"/>
      <c r="AH18" s="288"/>
      <c r="AI18" s="292"/>
      <c r="AJ18" s="296"/>
      <c r="AK18" s="102"/>
      <c r="AL18" s="102"/>
      <c r="AM18" s="102"/>
      <c r="AN18" s="145"/>
      <c r="AO18" s="148"/>
      <c r="AP18" s="148"/>
      <c r="AQ18" s="145"/>
      <c r="AR18" s="148"/>
      <c r="AS18" s="148"/>
      <c r="AT18" s="158"/>
      <c r="AU18" s="148"/>
      <c r="AV18" s="148"/>
      <c r="AW18" s="148"/>
      <c r="AX18" s="148"/>
      <c r="AY18" s="158"/>
    </row>
    <row r="19" spans="1:55" ht="12" customHeight="1">
      <c r="A19" s="223"/>
      <c r="B19" s="226"/>
      <c r="C19" s="230"/>
      <c r="D19" s="223"/>
      <c r="E19" s="226"/>
      <c r="F19" s="230"/>
      <c r="G19" s="223"/>
      <c r="H19" s="226"/>
      <c r="I19" s="230"/>
      <c r="J19" s="223"/>
      <c r="K19" s="226"/>
      <c r="L19" s="230"/>
      <c r="M19" s="246"/>
      <c r="N19" s="249"/>
      <c r="O19" s="252"/>
      <c r="P19" s="255"/>
      <c r="Q19" s="259"/>
      <c r="R19" s="262"/>
      <c r="S19" s="246"/>
      <c r="T19" s="249"/>
      <c r="U19" s="252"/>
      <c r="V19" s="266"/>
      <c r="W19" s="272"/>
      <c r="X19" s="275"/>
      <c r="Y19" s="278"/>
      <c r="Z19" s="281"/>
      <c r="AA19" s="284"/>
      <c r="AB19" s="114"/>
      <c r="AC19" s="117"/>
      <c r="AD19" s="121"/>
      <c r="AE19" s="278"/>
      <c r="AF19" s="281"/>
      <c r="AG19" s="284"/>
      <c r="AH19" s="289"/>
      <c r="AI19" s="293"/>
      <c r="AJ19" s="297"/>
      <c r="AK19" s="102"/>
      <c r="AL19" s="102"/>
      <c r="AM19" s="102"/>
      <c r="AN19" s="146"/>
      <c r="AO19" s="149"/>
      <c r="AP19" s="149"/>
      <c r="AQ19" s="146"/>
      <c r="AR19" s="149"/>
      <c r="AS19" s="149"/>
      <c r="AT19" s="159"/>
      <c r="AU19" s="149"/>
      <c r="AV19" s="149"/>
      <c r="AW19" s="149"/>
      <c r="AX19" s="149"/>
      <c r="AY19" s="159"/>
    </row>
    <row r="20" spans="1:55" ht="14.25" customHeight="1">
      <c r="A20" s="20"/>
      <c r="B20" s="33" t="s">
        <v>156</v>
      </c>
      <c r="C20" s="33"/>
      <c r="D20" s="33"/>
      <c r="E20" s="33"/>
      <c r="F20" s="59"/>
      <c r="G20" s="232">
        <f>'指名推薦書（消費税８％用)'!G15</f>
        <v>0</v>
      </c>
      <c r="H20" s="238"/>
      <c r="I20" s="238"/>
      <c r="J20" s="238"/>
      <c r="K20" s="238"/>
      <c r="L20" s="238"/>
      <c r="M20" s="238"/>
      <c r="N20" s="238"/>
      <c r="O20" s="238"/>
      <c r="P20" s="238"/>
      <c r="Q20" s="238"/>
      <c r="R20" s="238"/>
      <c r="S20" s="238"/>
      <c r="T20" s="238"/>
      <c r="U20" s="238"/>
      <c r="V20" s="267"/>
      <c r="W20" s="50" t="s">
        <v>183</v>
      </c>
      <c r="X20" s="56"/>
      <c r="Y20" s="56"/>
      <c r="Z20" s="56"/>
      <c r="AA20" s="56"/>
      <c r="AB20" s="56"/>
      <c r="AC20" s="56"/>
      <c r="AD20" s="56"/>
      <c r="AE20" s="75"/>
      <c r="AF20" s="50" t="s">
        <v>124</v>
      </c>
      <c r="AG20" s="56"/>
      <c r="AH20" s="56"/>
      <c r="AI20" s="56"/>
      <c r="AJ20" s="56"/>
      <c r="AK20" s="56"/>
      <c r="AL20" s="56"/>
      <c r="AM20" s="56"/>
      <c r="AN20" s="56"/>
      <c r="AO20" s="56"/>
      <c r="AP20" s="56"/>
      <c r="AQ20" s="56"/>
      <c r="AR20" s="56"/>
      <c r="AS20" s="56"/>
      <c r="AT20" s="56"/>
      <c r="AU20" s="56"/>
      <c r="AV20" s="56"/>
      <c r="AW20" s="56"/>
      <c r="AX20" s="56"/>
      <c r="AY20" s="75"/>
    </row>
    <row r="21" spans="1:55" ht="14.25" customHeight="1">
      <c r="A21" s="21"/>
      <c r="B21" s="34" t="s">
        <v>69</v>
      </c>
      <c r="C21" s="34"/>
      <c r="D21" s="34"/>
      <c r="E21" s="34"/>
      <c r="F21" s="60"/>
      <c r="G21" s="233"/>
      <c r="H21" s="239"/>
      <c r="I21" s="239"/>
      <c r="J21" s="239"/>
      <c r="K21" s="239"/>
      <c r="L21" s="239"/>
      <c r="M21" s="239"/>
      <c r="N21" s="239"/>
      <c r="O21" s="239"/>
      <c r="P21" s="239"/>
      <c r="Q21" s="239"/>
      <c r="R21" s="239"/>
      <c r="S21" s="239"/>
      <c r="T21" s="239"/>
      <c r="U21" s="239"/>
      <c r="V21" s="268"/>
      <c r="W21" s="50">
        <v>1</v>
      </c>
      <c r="X21" s="56"/>
      <c r="Y21" s="35" t="s">
        <v>88</v>
      </c>
      <c r="Z21" s="35"/>
      <c r="AA21" s="35"/>
      <c r="AB21" s="35"/>
      <c r="AC21" s="35"/>
      <c r="AD21" s="35"/>
      <c r="AE21" s="75"/>
      <c r="AF21" s="50" t="s">
        <v>82</v>
      </c>
      <c r="AG21" s="56"/>
      <c r="AH21" s="56"/>
      <c r="AI21" s="56"/>
      <c r="AJ21" s="50" t="s">
        <v>66</v>
      </c>
      <c r="AK21" s="56"/>
      <c r="AL21" s="56"/>
      <c r="AM21" s="56"/>
      <c r="AN21" s="50" t="s">
        <v>31</v>
      </c>
      <c r="AO21" s="56"/>
      <c r="AP21" s="56"/>
      <c r="AQ21" s="56"/>
      <c r="AR21" s="50" t="s">
        <v>177</v>
      </c>
      <c r="AS21" s="56"/>
      <c r="AT21" s="56"/>
      <c r="AU21" s="56"/>
      <c r="AV21" s="24" t="s">
        <v>145</v>
      </c>
      <c r="AW21" s="37"/>
      <c r="AX21" s="37"/>
      <c r="AY21" s="105"/>
    </row>
    <row r="22" spans="1:55" ht="14.25" customHeight="1">
      <c r="A22" s="22"/>
      <c r="B22" s="35" t="s">
        <v>43</v>
      </c>
      <c r="C22" s="35"/>
      <c r="D22" s="35"/>
      <c r="E22" s="35"/>
      <c r="F22" s="61"/>
      <c r="G22" s="234">
        <f>'指名推薦書（消費税８％用)'!G17:V17</f>
        <v>0</v>
      </c>
      <c r="H22" s="240"/>
      <c r="I22" s="240"/>
      <c r="J22" s="240"/>
      <c r="K22" s="240"/>
      <c r="L22" s="240"/>
      <c r="M22" s="240"/>
      <c r="N22" s="240"/>
      <c r="O22" s="240"/>
      <c r="P22" s="240"/>
      <c r="Q22" s="240"/>
      <c r="R22" s="240"/>
      <c r="S22" s="240"/>
      <c r="T22" s="240"/>
      <c r="U22" s="240"/>
      <c r="V22" s="269"/>
      <c r="W22" s="130">
        <v>2</v>
      </c>
      <c r="X22" s="133"/>
      <c r="Y22" s="34" t="s">
        <v>135</v>
      </c>
      <c r="Z22" s="34"/>
      <c r="AA22" s="34"/>
      <c r="AB22" s="34"/>
      <c r="AC22" s="34"/>
      <c r="AD22" s="34"/>
      <c r="AE22" s="285"/>
      <c r="AF22" s="50"/>
      <c r="AG22" s="56"/>
      <c r="AH22" s="56"/>
      <c r="AI22" s="75"/>
      <c r="AJ22" s="50"/>
      <c r="AK22" s="56"/>
      <c r="AL22" s="56"/>
      <c r="AM22" s="75"/>
      <c r="AN22" s="50"/>
      <c r="AO22" s="56"/>
      <c r="AP22" s="56"/>
      <c r="AQ22" s="75"/>
      <c r="AR22" s="50"/>
      <c r="AS22" s="56"/>
      <c r="AT22" s="56"/>
      <c r="AU22" s="75"/>
      <c r="AV22" s="50"/>
      <c r="AW22" s="56"/>
      <c r="AX22" s="56"/>
      <c r="AY22" s="75"/>
    </row>
    <row r="23" spans="1:55" ht="14.25" customHeight="1">
      <c r="A23" s="23"/>
      <c r="B23" s="36" t="s">
        <v>137</v>
      </c>
      <c r="C23" s="36"/>
      <c r="D23" s="36"/>
      <c r="E23" s="36"/>
      <c r="F23" s="62"/>
      <c r="G23" s="235">
        <f>'指名推薦書（消費税８％用)'!G18</f>
        <v>0</v>
      </c>
      <c r="H23" s="241"/>
      <c r="I23" s="241"/>
      <c r="J23" s="241"/>
      <c r="K23" s="241"/>
      <c r="L23" s="241"/>
      <c r="M23" s="241"/>
      <c r="N23" s="80" t="s">
        <v>96</v>
      </c>
      <c r="O23" s="81">
        <f>IF(INT(G23/1.08)=G23/1.08,G23/1.08,"税込")</f>
        <v>0</v>
      </c>
      <c r="P23" s="81"/>
      <c r="Q23" s="81"/>
      <c r="R23" s="81"/>
      <c r="S23" s="81"/>
      <c r="T23" s="81"/>
      <c r="U23" s="81"/>
      <c r="V23" s="95" t="s">
        <v>13</v>
      </c>
      <c r="W23" s="98" t="s">
        <v>115</v>
      </c>
      <c r="X23" s="101"/>
      <c r="Y23" s="101"/>
      <c r="Z23" s="101"/>
      <c r="AA23" s="101"/>
      <c r="AB23" s="101"/>
      <c r="AC23" s="101"/>
      <c r="AD23" s="101"/>
      <c r="AE23" s="127"/>
      <c r="AF23" s="130"/>
      <c r="AG23" s="133"/>
      <c r="AH23" s="133"/>
      <c r="AI23" s="137"/>
      <c r="AJ23" s="130"/>
      <c r="AK23" s="133"/>
      <c r="AL23" s="133"/>
      <c r="AM23" s="137"/>
      <c r="AN23" s="130"/>
      <c r="AO23" s="133"/>
      <c r="AP23" s="133"/>
      <c r="AQ23" s="137"/>
      <c r="AR23" s="130"/>
      <c r="AS23" s="133"/>
      <c r="AT23" s="133"/>
      <c r="AU23" s="137"/>
      <c r="AV23" s="130"/>
      <c r="AW23" s="133"/>
      <c r="AX23" s="133"/>
      <c r="AY23" s="137"/>
    </row>
    <row r="24" spans="1:55" ht="14.25" customHeight="1">
      <c r="A24" s="22"/>
      <c r="B24" s="36" t="s">
        <v>71</v>
      </c>
      <c r="C24" s="36"/>
      <c r="D24" s="36"/>
      <c r="E24" s="36"/>
      <c r="F24" s="62"/>
      <c r="G24" s="236" t="str">
        <f>'指名推薦書（消費税８％用)'!G19</f>
        <v>010 土木一式工事</v>
      </c>
      <c r="H24" s="242"/>
      <c r="I24" s="242"/>
      <c r="J24" s="242"/>
      <c r="K24" s="242"/>
      <c r="L24" s="242"/>
      <c r="M24" s="242"/>
      <c r="N24" s="242"/>
      <c r="O24" s="242"/>
      <c r="P24" s="242"/>
      <c r="Q24" s="242"/>
      <c r="R24" s="242"/>
      <c r="S24" s="242"/>
      <c r="T24" s="242"/>
      <c r="U24" s="242"/>
      <c r="V24" s="242"/>
      <c r="W24" s="99"/>
      <c r="X24" s="37" t="s">
        <v>83</v>
      </c>
      <c r="Y24" s="37"/>
      <c r="Z24" s="37">
        <f>'指名推薦書（消費税８％用)'!Z19</f>
        <v>0</v>
      </c>
      <c r="AA24" s="110" t="s">
        <v>182</v>
      </c>
      <c r="AB24" s="37">
        <f>'指名推薦書（消費税８％用)'!AB19</f>
        <v>0</v>
      </c>
      <c r="AC24" s="110" t="s">
        <v>94</v>
      </c>
      <c r="AD24" s="37">
        <f>'指名推薦書（消費税８％用)'!AD19</f>
        <v>0</v>
      </c>
      <c r="AE24" s="62" t="s">
        <v>86</v>
      </c>
      <c r="AF24" s="51"/>
      <c r="AG24" s="57"/>
      <c r="AH24" s="57"/>
      <c r="AI24" s="76"/>
      <c r="AJ24" s="51"/>
      <c r="AK24" s="57"/>
      <c r="AL24" s="57"/>
      <c r="AM24" s="76"/>
      <c r="AN24" s="51"/>
      <c r="AO24" s="57"/>
      <c r="AP24" s="57"/>
      <c r="AQ24" s="76"/>
      <c r="AR24" s="51"/>
      <c r="AS24" s="57"/>
      <c r="AT24" s="57"/>
      <c r="AU24" s="76"/>
      <c r="AV24" s="51"/>
      <c r="AW24" s="57"/>
      <c r="AX24" s="57"/>
      <c r="AY24" s="76"/>
    </row>
    <row r="25" spans="1:55" ht="14.25" customHeight="1">
      <c r="A25" s="24" t="s">
        <v>85</v>
      </c>
      <c r="B25" s="37"/>
      <c r="C25" s="37"/>
      <c r="D25" s="37"/>
      <c r="E25" s="37"/>
      <c r="F25" s="37"/>
      <c r="G25" s="37"/>
      <c r="H25" s="37"/>
      <c r="I25" s="37"/>
      <c r="J25" s="37"/>
      <c r="K25" s="37"/>
      <c r="L25" s="37"/>
      <c r="M25" s="37"/>
      <c r="N25" s="37"/>
      <c r="O25" s="37"/>
      <c r="P25" s="37"/>
      <c r="Q25" s="37"/>
      <c r="R25" s="37"/>
      <c r="S25" s="37"/>
      <c r="T25" s="37"/>
      <c r="U25" s="37"/>
      <c r="V25" s="37"/>
      <c r="W25" s="37"/>
      <c r="X25" s="37"/>
      <c r="Y25" s="105"/>
      <c r="Z25" s="108" t="s">
        <v>38</v>
      </c>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66"/>
    </row>
    <row r="26" spans="1:55" ht="14.25" customHeight="1">
      <c r="A26" s="25" t="s">
        <v>140</v>
      </c>
      <c r="B26" s="38"/>
      <c r="C26" s="44"/>
      <c r="D26" s="50" t="s">
        <v>99</v>
      </c>
      <c r="E26" s="56"/>
      <c r="F26" s="56"/>
      <c r="G26" s="56"/>
      <c r="H26" s="75"/>
      <c r="I26" s="50" t="s">
        <v>165</v>
      </c>
      <c r="J26" s="56"/>
      <c r="K26" s="56"/>
      <c r="L26" s="56"/>
      <c r="M26" s="56"/>
      <c r="N26" s="56"/>
      <c r="O26" s="56"/>
      <c r="P26" s="56"/>
      <c r="Q26" s="56"/>
      <c r="R26" s="56"/>
      <c r="S26" s="56"/>
      <c r="T26" s="56"/>
      <c r="U26" s="56"/>
      <c r="V26" s="56"/>
      <c r="W26" s="56"/>
      <c r="X26" s="56"/>
      <c r="Y26" s="75"/>
      <c r="Z26" s="50" t="s">
        <v>79</v>
      </c>
      <c r="AA26" s="56"/>
      <c r="AB26" s="75"/>
      <c r="AC26" s="82" t="s">
        <v>34</v>
      </c>
      <c r="AD26" s="86"/>
      <c r="AE26" s="86"/>
      <c r="AF26" s="86"/>
      <c r="AG26" s="88"/>
      <c r="AH26" s="82" t="s">
        <v>77</v>
      </c>
      <c r="AI26" s="86"/>
      <c r="AJ26" s="86"/>
      <c r="AK26" s="86"/>
      <c r="AL26" s="88"/>
      <c r="AM26" s="50" t="s">
        <v>6</v>
      </c>
      <c r="AN26" s="56"/>
      <c r="AO26" s="56"/>
      <c r="AP26" s="56"/>
      <c r="AQ26" s="75"/>
      <c r="AR26" s="50" t="s">
        <v>181</v>
      </c>
      <c r="AS26" s="56"/>
      <c r="AT26" s="56"/>
      <c r="AU26" s="75"/>
      <c r="AV26" s="50" t="s">
        <v>105</v>
      </c>
      <c r="AW26" s="56"/>
      <c r="AX26" s="56"/>
      <c r="AY26" s="75"/>
    </row>
    <row r="27" spans="1:55" ht="14.25" customHeight="1">
      <c r="A27" s="26"/>
      <c r="B27" s="39"/>
      <c r="C27" s="45"/>
      <c r="D27" s="51"/>
      <c r="E27" s="57"/>
      <c r="F27" s="57"/>
      <c r="G27" s="57"/>
      <c r="H27" s="76"/>
      <c r="I27" s="51"/>
      <c r="J27" s="57"/>
      <c r="K27" s="57"/>
      <c r="L27" s="57"/>
      <c r="M27" s="57"/>
      <c r="N27" s="57"/>
      <c r="O27" s="57"/>
      <c r="P27" s="57"/>
      <c r="Q27" s="57"/>
      <c r="R27" s="57"/>
      <c r="S27" s="57"/>
      <c r="T27" s="57"/>
      <c r="U27" s="57"/>
      <c r="V27" s="57"/>
      <c r="W27" s="57"/>
      <c r="X27" s="57"/>
      <c r="Y27" s="76"/>
      <c r="Z27" s="51"/>
      <c r="AA27" s="57"/>
      <c r="AB27" s="76"/>
      <c r="AC27" s="83"/>
      <c r="AD27" s="87"/>
      <c r="AE27" s="87"/>
      <c r="AF27" s="87"/>
      <c r="AG27" s="89"/>
      <c r="AH27" s="83"/>
      <c r="AI27" s="87"/>
      <c r="AJ27" s="87"/>
      <c r="AK27" s="87"/>
      <c r="AL27" s="89"/>
      <c r="AM27" s="51"/>
      <c r="AN27" s="57"/>
      <c r="AO27" s="57"/>
      <c r="AP27" s="57"/>
      <c r="AQ27" s="76"/>
      <c r="AR27" s="51"/>
      <c r="AS27" s="57"/>
      <c r="AT27" s="57"/>
      <c r="AU27" s="76"/>
      <c r="AV27" s="51"/>
      <c r="AW27" s="57"/>
      <c r="AX27" s="57"/>
      <c r="AY27" s="76"/>
    </row>
    <row r="28" spans="1:55" ht="14.25" customHeight="1">
      <c r="A28" s="27" t="str">
        <f>'指名推薦書（消費税８％用)'!A23</f>
        <v/>
      </c>
      <c r="B28" s="40"/>
      <c r="C28" s="46"/>
      <c r="D28" s="19">
        <f>'指名推薦書（消費税８％用)'!D23</f>
        <v>0</v>
      </c>
      <c r="E28" s="19"/>
      <c r="F28" s="19"/>
      <c r="G28" s="19"/>
      <c r="H28" s="19"/>
      <c r="I28" s="78" t="str">
        <f>'指名推薦書（消費税８％用)'!I23</f>
        <v/>
      </c>
      <c r="J28" s="78"/>
      <c r="K28" s="78"/>
      <c r="L28" s="78"/>
      <c r="M28" s="78"/>
      <c r="N28" s="78"/>
      <c r="O28" s="78"/>
      <c r="P28" s="78"/>
      <c r="Q28" s="78"/>
      <c r="R28" s="78"/>
      <c r="S28" s="78"/>
      <c r="T28" s="78"/>
      <c r="U28" s="78"/>
      <c r="V28" s="78"/>
      <c r="W28" s="78"/>
      <c r="X28" s="78"/>
      <c r="Y28" s="78"/>
      <c r="Z28" s="118" t="str">
        <f>'指名推薦書（消費税８％用)'!Z23</f>
        <v/>
      </c>
      <c r="AA28" s="122"/>
      <c r="AB28" s="134"/>
      <c r="AC28" s="118" t="str">
        <f ca="1">'指名推薦書（消費税８％用)'!AC23</f>
        <v/>
      </c>
      <c r="AD28" s="122"/>
      <c r="AE28" s="122"/>
      <c r="AF28" s="122"/>
      <c r="AG28" s="134"/>
      <c r="AH28" s="118" t="str">
        <f>'指名推薦書（消費税８％用)'!AH23</f>
        <v/>
      </c>
      <c r="AI28" s="122"/>
      <c r="AJ28" s="122"/>
      <c r="AK28" s="122"/>
      <c r="AL28" s="134"/>
      <c r="AM28" s="109" t="str">
        <f>'指名推薦書（消費税８％用)'!AM23</f>
        <v/>
      </c>
      <c r="AN28" s="109"/>
      <c r="AO28" s="109"/>
      <c r="AP28" s="109"/>
      <c r="AQ28" s="109"/>
      <c r="AR28" s="118" t="str">
        <f>'指名推薦書（消費税８％用)'!AR23</f>
        <v/>
      </c>
      <c r="AS28" s="122"/>
      <c r="AT28" s="122"/>
      <c r="AU28" s="134"/>
      <c r="AV28" s="161" t="str">
        <f ca="1">'指名推薦書（消費税８％用)'!AV23</f>
        <v/>
      </c>
      <c r="AW28" s="162"/>
      <c r="AX28" s="162"/>
      <c r="AY28" s="167"/>
      <c r="AZ28" s="301" t="str">
        <f>'指名推薦書（消費税８％用)'!AZ23</f>
        <v/>
      </c>
      <c r="BA28" s="302"/>
      <c r="BB28" s="302"/>
      <c r="BC28" s="302"/>
    </row>
    <row r="29" spans="1:55" ht="14.25" customHeight="1">
      <c r="A29" s="27" t="str">
        <f>'指名推薦書（消費税８％用)'!A24</f>
        <v/>
      </c>
      <c r="B29" s="40"/>
      <c r="C29" s="46"/>
      <c r="D29" s="19">
        <f>'指名推薦書（消費税８％用)'!D24</f>
        <v>0</v>
      </c>
      <c r="E29" s="19"/>
      <c r="F29" s="19"/>
      <c r="G29" s="19"/>
      <c r="H29" s="19"/>
      <c r="I29" s="78" t="str">
        <f>'指名推薦書（消費税８％用)'!I24</f>
        <v/>
      </c>
      <c r="J29" s="78"/>
      <c r="K29" s="78"/>
      <c r="L29" s="78"/>
      <c r="M29" s="78"/>
      <c r="N29" s="78"/>
      <c r="O29" s="78"/>
      <c r="P29" s="78"/>
      <c r="Q29" s="78"/>
      <c r="R29" s="78"/>
      <c r="S29" s="78"/>
      <c r="T29" s="78"/>
      <c r="U29" s="78"/>
      <c r="V29" s="78"/>
      <c r="W29" s="78"/>
      <c r="X29" s="78"/>
      <c r="Y29" s="78"/>
      <c r="Z29" s="118" t="str">
        <f>'指名推薦書（消費税８％用)'!Z24</f>
        <v/>
      </c>
      <c r="AA29" s="122"/>
      <c r="AB29" s="134"/>
      <c r="AC29" s="118" t="str">
        <f ca="1">'指名推薦書（消費税８％用)'!AC24</f>
        <v/>
      </c>
      <c r="AD29" s="122"/>
      <c r="AE29" s="122"/>
      <c r="AF29" s="122"/>
      <c r="AG29" s="134"/>
      <c r="AH29" s="118" t="str">
        <f>'指名推薦書（消費税８％用)'!AH24</f>
        <v/>
      </c>
      <c r="AI29" s="122"/>
      <c r="AJ29" s="122"/>
      <c r="AK29" s="122"/>
      <c r="AL29" s="134"/>
      <c r="AM29" s="109" t="str">
        <f>'指名推薦書（消費税８％用)'!AM24</f>
        <v/>
      </c>
      <c r="AN29" s="109"/>
      <c r="AO29" s="109"/>
      <c r="AP29" s="109"/>
      <c r="AQ29" s="109"/>
      <c r="AR29" s="118" t="str">
        <f>'指名推薦書（消費税８％用)'!AR24</f>
        <v/>
      </c>
      <c r="AS29" s="122"/>
      <c r="AT29" s="122"/>
      <c r="AU29" s="134"/>
      <c r="AV29" s="161" t="str">
        <f ca="1">'指名推薦書（消費税８％用)'!AV24</f>
        <v/>
      </c>
      <c r="AW29" s="162"/>
      <c r="AX29" s="162"/>
      <c r="AY29" s="167"/>
      <c r="AZ29" s="301" t="str">
        <f>'指名推薦書（消費税８％用)'!AZ24</f>
        <v/>
      </c>
      <c r="BA29" s="302"/>
      <c r="BB29" s="302"/>
      <c r="BC29" s="302"/>
    </row>
    <row r="30" spans="1:55" ht="14.25" customHeight="1">
      <c r="A30" s="27" t="str">
        <f>'指名推薦書（消費税８％用)'!A25</f>
        <v/>
      </c>
      <c r="B30" s="40"/>
      <c r="C30" s="46"/>
      <c r="D30" s="19">
        <f>'指名推薦書（消費税８％用)'!D25</f>
        <v>0</v>
      </c>
      <c r="E30" s="19"/>
      <c r="F30" s="19"/>
      <c r="G30" s="19"/>
      <c r="H30" s="19"/>
      <c r="I30" s="78" t="str">
        <f>'指名推薦書（消費税８％用)'!I25</f>
        <v/>
      </c>
      <c r="J30" s="78"/>
      <c r="K30" s="78"/>
      <c r="L30" s="78"/>
      <c r="M30" s="78"/>
      <c r="N30" s="78"/>
      <c r="O30" s="78"/>
      <c r="P30" s="78"/>
      <c r="Q30" s="78"/>
      <c r="R30" s="78"/>
      <c r="S30" s="78"/>
      <c r="T30" s="78"/>
      <c r="U30" s="78"/>
      <c r="V30" s="78"/>
      <c r="W30" s="78"/>
      <c r="X30" s="78"/>
      <c r="Y30" s="78"/>
      <c r="Z30" s="118" t="str">
        <f>'指名推薦書（消費税８％用)'!Z25</f>
        <v/>
      </c>
      <c r="AA30" s="122"/>
      <c r="AB30" s="134"/>
      <c r="AC30" s="118" t="str">
        <f ca="1">'指名推薦書（消費税８％用)'!AC25</f>
        <v/>
      </c>
      <c r="AD30" s="122"/>
      <c r="AE30" s="122"/>
      <c r="AF30" s="122"/>
      <c r="AG30" s="134"/>
      <c r="AH30" s="118" t="str">
        <f>'指名推薦書（消費税８％用)'!AH25</f>
        <v/>
      </c>
      <c r="AI30" s="122"/>
      <c r="AJ30" s="122"/>
      <c r="AK30" s="122"/>
      <c r="AL30" s="134"/>
      <c r="AM30" s="109" t="str">
        <f>'指名推薦書（消費税８％用)'!AM25</f>
        <v/>
      </c>
      <c r="AN30" s="109"/>
      <c r="AO30" s="109"/>
      <c r="AP30" s="109"/>
      <c r="AQ30" s="109"/>
      <c r="AR30" s="118" t="str">
        <f>'指名推薦書（消費税８％用)'!AR25</f>
        <v/>
      </c>
      <c r="AS30" s="122"/>
      <c r="AT30" s="122"/>
      <c r="AU30" s="134"/>
      <c r="AV30" s="161" t="str">
        <f ca="1">'指名推薦書（消費税８％用)'!AV25</f>
        <v/>
      </c>
      <c r="AW30" s="162"/>
      <c r="AX30" s="162"/>
      <c r="AY30" s="167"/>
      <c r="AZ30" s="301" t="str">
        <f>'指名推薦書（消費税８％用)'!AZ25</f>
        <v/>
      </c>
      <c r="BA30" s="302"/>
      <c r="BB30" s="302"/>
      <c r="BC30" s="302"/>
    </row>
    <row r="31" spans="1:55" ht="14.25" customHeight="1">
      <c r="A31" s="27" t="str">
        <f>'指名推薦書（消費税８％用)'!A26</f>
        <v/>
      </c>
      <c r="B31" s="40"/>
      <c r="C31" s="46"/>
      <c r="D31" s="19">
        <f>'指名推薦書（消費税８％用)'!D26</f>
        <v>0</v>
      </c>
      <c r="E31" s="19"/>
      <c r="F31" s="19"/>
      <c r="G31" s="19"/>
      <c r="H31" s="19"/>
      <c r="I31" s="78" t="str">
        <f>'指名推薦書（消費税８％用)'!I26</f>
        <v/>
      </c>
      <c r="J31" s="78"/>
      <c r="K31" s="78"/>
      <c r="L31" s="78"/>
      <c r="M31" s="78"/>
      <c r="N31" s="78"/>
      <c r="O31" s="78"/>
      <c r="P31" s="78"/>
      <c r="Q31" s="78"/>
      <c r="R31" s="78"/>
      <c r="S31" s="78"/>
      <c r="T31" s="78"/>
      <c r="U31" s="78"/>
      <c r="V31" s="78"/>
      <c r="W31" s="78"/>
      <c r="X31" s="78"/>
      <c r="Y31" s="78"/>
      <c r="Z31" s="118" t="str">
        <f>'指名推薦書（消費税８％用)'!Z26</f>
        <v/>
      </c>
      <c r="AA31" s="122"/>
      <c r="AB31" s="134"/>
      <c r="AC31" s="118" t="str">
        <f ca="1">'指名推薦書（消費税８％用)'!AC26</f>
        <v/>
      </c>
      <c r="AD31" s="122"/>
      <c r="AE31" s="122"/>
      <c r="AF31" s="122"/>
      <c r="AG31" s="134"/>
      <c r="AH31" s="118" t="str">
        <f>'指名推薦書（消費税８％用)'!AH26</f>
        <v/>
      </c>
      <c r="AI31" s="122"/>
      <c r="AJ31" s="122"/>
      <c r="AK31" s="122"/>
      <c r="AL31" s="134"/>
      <c r="AM31" s="109" t="str">
        <f>'指名推薦書（消費税８％用)'!AM26</f>
        <v/>
      </c>
      <c r="AN31" s="109"/>
      <c r="AO31" s="109"/>
      <c r="AP31" s="109"/>
      <c r="AQ31" s="109"/>
      <c r="AR31" s="118" t="str">
        <f>'指名推薦書（消費税８％用)'!AR26</f>
        <v/>
      </c>
      <c r="AS31" s="122"/>
      <c r="AT31" s="122"/>
      <c r="AU31" s="134"/>
      <c r="AV31" s="161" t="str">
        <f ca="1">'指名推薦書（消費税８％用)'!AV26</f>
        <v/>
      </c>
      <c r="AW31" s="162"/>
      <c r="AX31" s="162"/>
      <c r="AY31" s="167"/>
      <c r="AZ31" s="301" t="str">
        <f>'指名推薦書（消費税８％用)'!AZ26</f>
        <v/>
      </c>
      <c r="BA31" s="302"/>
      <c r="BB31" s="302"/>
      <c r="BC31" s="302"/>
    </row>
    <row r="32" spans="1:55" ht="14.25" customHeight="1">
      <c r="A32" s="27" t="str">
        <f>'指名推薦書（消費税８％用)'!A27</f>
        <v/>
      </c>
      <c r="B32" s="40"/>
      <c r="C32" s="46"/>
      <c r="D32" s="19">
        <f>'指名推薦書（消費税８％用)'!D27</f>
        <v>0</v>
      </c>
      <c r="E32" s="19"/>
      <c r="F32" s="19"/>
      <c r="G32" s="19"/>
      <c r="H32" s="19"/>
      <c r="I32" s="78" t="str">
        <f>'指名推薦書（消費税８％用)'!I27</f>
        <v/>
      </c>
      <c r="J32" s="78"/>
      <c r="K32" s="78"/>
      <c r="L32" s="78"/>
      <c r="M32" s="78"/>
      <c r="N32" s="78"/>
      <c r="O32" s="78"/>
      <c r="P32" s="78"/>
      <c r="Q32" s="78"/>
      <c r="R32" s="78"/>
      <c r="S32" s="78"/>
      <c r="T32" s="78"/>
      <c r="U32" s="78"/>
      <c r="V32" s="78"/>
      <c r="W32" s="78"/>
      <c r="X32" s="78"/>
      <c r="Y32" s="78"/>
      <c r="Z32" s="118" t="str">
        <f>'指名推薦書（消費税８％用)'!Z27</f>
        <v/>
      </c>
      <c r="AA32" s="122"/>
      <c r="AB32" s="134"/>
      <c r="AC32" s="118" t="str">
        <f ca="1">'指名推薦書（消費税８％用)'!AC27</f>
        <v/>
      </c>
      <c r="AD32" s="122"/>
      <c r="AE32" s="122"/>
      <c r="AF32" s="122"/>
      <c r="AG32" s="134"/>
      <c r="AH32" s="118" t="str">
        <f>'指名推薦書（消費税８％用)'!AH27</f>
        <v/>
      </c>
      <c r="AI32" s="122"/>
      <c r="AJ32" s="122"/>
      <c r="AK32" s="122"/>
      <c r="AL32" s="134"/>
      <c r="AM32" s="109" t="str">
        <f>'指名推薦書（消費税８％用)'!AM27</f>
        <v/>
      </c>
      <c r="AN32" s="109"/>
      <c r="AO32" s="109"/>
      <c r="AP32" s="109"/>
      <c r="AQ32" s="109"/>
      <c r="AR32" s="118" t="str">
        <f>'指名推薦書（消費税８％用)'!AR27</f>
        <v/>
      </c>
      <c r="AS32" s="122"/>
      <c r="AT32" s="122"/>
      <c r="AU32" s="134"/>
      <c r="AV32" s="161" t="str">
        <f ca="1">'指名推薦書（消費税８％用)'!AV27</f>
        <v/>
      </c>
      <c r="AW32" s="162"/>
      <c r="AX32" s="162"/>
      <c r="AY32" s="167"/>
      <c r="AZ32" s="301" t="str">
        <f>'指名推薦書（消費税８％用)'!AZ27</f>
        <v/>
      </c>
      <c r="BA32" s="302"/>
      <c r="BB32" s="302"/>
      <c r="BC32" s="302"/>
    </row>
    <row r="33" spans="1:55" ht="14.25" customHeight="1">
      <c r="A33" s="27" t="str">
        <f>'指名推薦書（消費税８％用)'!A28</f>
        <v/>
      </c>
      <c r="B33" s="40"/>
      <c r="C33" s="46"/>
      <c r="D33" s="19">
        <f>'指名推薦書（消費税８％用)'!D28</f>
        <v>0</v>
      </c>
      <c r="E33" s="19"/>
      <c r="F33" s="19"/>
      <c r="G33" s="19"/>
      <c r="H33" s="19"/>
      <c r="I33" s="78" t="str">
        <f>'指名推薦書（消費税８％用)'!I28</f>
        <v/>
      </c>
      <c r="J33" s="78"/>
      <c r="K33" s="78"/>
      <c r="L33" s="78"/>
      <c r="M33" s="78"/>
      <c r="N33" s="78"/>
      <c r="O33" s="78"/>
      <c r="P33" s="78"/>
      <c r="Q33" s="78"/>
      <c r="R33" s="78"/>
      <c r="S33" s="78"/>
      <c r="T33" s="78"/>
      <c r="U33" s="78"/>
      <c r="V33" s="78"/>
      <c r="W33" s="78"/>
      <c r="X33" s="78"/>
      <c r="Y33" s="78"/>
      <c r="Z33" s="118" t="str">
        <f>'指名推薦書（消費税８％用)'!Z28</f>
        <v/>
      </c>
      <c r="AA33" s="122"/>
      <c r="AB33" s="134"/>
      <c r="AC33" s="118" t="str">
        <f ca="1">'指名推薦書（消費税８％用)'!AC28</f>
        <v/>
      </c>
      <c r="AD33" s="122"/>
      <c r="AE33" s="122"/>
      <c r="AF33" s="122"/>
      <c r="AG33" s="134"/>
      <c r="AH33" s="118" t="str">
        <f>'指名推薦書（消費税８％用)'!AH28</f>
        <v/>
      </c>
      <c r="AI33" s="122"/>
      <c r="AJ33" s="122"/>
      <c r="AK33" s="122"/>
      <c r="AL33" s="134"/>
      <c r="AM33" s="109" t="str">
        <f>'指名推薦書（消費税８％用)'!AM28</f>
        <v/>
      </c>
      <c r="AN33" s="109"/>
      <c r="AO33" s="109"/>
      <c r="AP33" s="109"/>
      <c r="AQ33" s="109"/>
      <c r="AR33" s="118" t="str">
        <f>'指名推薦書（消費税８％用)'!AR28</f>
        <v/>
      </c>
      <c r="AS33" s="122"/>
      <c r="AT33" s="122"/>
      <c r="AU33" s="134"/>
      <c r="AV33" s="161" t="str">
        <f ca="1">'指名推薦書（消費税８％用)'!AV28</f>
        <v/>
      </c>
      <c r="AW33" s="162"/>
      <c r="AX33" s="162"/>
      <c r="AY33" s="167"/>
      <c r="AZ33" s="301" t="str">
        <f>'指名推薦書（消費税８％用)'!AZ28</f>
        <v/>
      </c>
      <c r="BA33" s="302"/>
      <c r="BB33" s="302"/>
      <c r="BC33" s="302"/>
    </row>
    <row r="34" spans="1:55" ht="14.25" customHeight="1">
      <c r="A34" s="27" t="str">
        <f>'指名推薦書（消費税８％用)'!A29</f>
        <v/>
      </c>
      <c r="B34" s="40"/>
      <c r="C34" s="46"/>
      <c r="D34" s="19">
        <f>'指名推薦書（消費税８％用)'!D29</f>
        <v>0</v>
      </c>
      <c r="E34" s="19"/>
      <c r="F34" s="19"/>
      <c r="G34" s="19"/>
      <c r="H34" s="19"/>
      <c r="I34" s="78" t="str">
        <f>'指名推薦書（消費税８％用)'!I29</f>
        <v/>
      </c>
      <c r="J34" s="78"/>
      <c r="K34" s="78"/>
      <c r="L34" s="78"/>
      <c r="M34" s="78"/>
      <c r="N34" s="78"/>
      <c r="O34" s="78"/>
      <c r="P34" s="78"/>
      <c r="Q34" s="78"/>
      <c r="R34" s="78"/>
      <c r="S34" s="78"/>
      <c r="T34" s="78"/>
      <c r="U34" s="78"/>
      <c r="V34" s="78"/>
      <c r="W34" s="78"/>
      <c r="X34" s="78"/>
      <c r="Y34" s="78"/>
      <c r="Z34" s="118" t="str">
        <f>'指名推薦書（消費税８％用)'!Z29</f>
        <v/>
      </c>
      <c r="AA34" s="122"/>
      <c r="AB34" s="134"/>
      <c r="AC34" s="118" t="str">
        <f ca="1">'指名推薦書（消費税８％用)'!AC29</f>
        <v/>
      </c>
      <c r="AD34" s="122"/>
      <c r="AE34" s="122"/>
      <c r="AF34" s="122"/>
      <c r="AG34" s="134"/>
      <c r="AH34" s="118" t="str">
        <f>'指名推薦書（消費税８％用)'!AH29</f>
        <v/>
      </c>
      <c r="AI34" s="122"/>
      <c r="AJ34" s="122"/>
      <c r="AK34" s="122"/>
      <c r="AL34" s="134"/>
      <c r="AM34" s="109" t="str">
        <f>'指名推薦書（消費税８％用)'!AM29</f>
        <v/>
      </c>
      <c r="AN34" s="109"/>
      <c r="AO34" s="109"/>
      <c r="AP34" s="109"/>
      <c r="AQ34" s="109"/>
      <c r="AR34" s="118" t="str">
        <f>'指名推薦書（消費税８％用)'!AR29</f>
        <v/>
      </c>
      <c r="AS34" s="122"/>
      <c r="AT34" s="122"/>
      <c r="AU34" s="134"/>
      <c r="AV34" s="161" t="str">
        <f ca="1">'指名推薦書（消費税８％用)'!AV29</f>
        <v/>
      </c>
      <c r="AW34" s="162"/>
      <c r="AX34" s="162"/>
      <c r="AY34" s="167"/>
      <c r="AZ34" s="301" t="str">
        <f>'指名推薦書（消費税８％用)'!AZ29</f>
        <v/>
      </c>
      <c r="BA34" s="302"/>
      <c r="BB34" s="302"/>
      <c r="BC34" s="302"/>
    </row>
    <row r="35" spans="1:55" ht="14.25" customHeight="1">
      <c r="A35" s="27" t="str">
        <f>'指名推薦書（消費税８％用)'!A30</f>
        <v/>
      </c>
      <c r="B35" s="40"/>
      <c r="C35" s="46"/>
      <c r="D35" s="19">
        <f>'指名推薦書（消費税８％用)'!D30</f>
        <v>0</v>
      </c>
      <c r="E35" s="19"/>
      <c r="F35" s="19"/>
      <c r="G35" s="19"/>
      <c r="H35" s="19"/>
      <c r="I35" s="78" t="str">
        <f>'指名推薦書（消費税８％用)'!I30</f>
        <v/>
      </c>
      <c r="J35" s="78"/>
      <c r="K35" s="78"/>
      <c r="L35" s="78"/>
      <c r="M35" s="78"/>
      <c r="N35" s="78"/>
      <c r="O35" s="78"/>
      <c r="P35" s="78"/>
      <c r="Q35" s="78"/>
      <c r="R35" s="78"/>
      <c r="S35" s="78"/>
      <c r="T35" s="78"/>
      <c r="U35" s="78"/>
      <c r="V35" s="78"/>
      <c r="W35" s="78"/>
      <c r="X35" s="78"/>
      <c r="Y35" s="78"/>
      <c r="Z35" s="118" t="str">
        <f>'指名推薦書（消費税８％用)'!Z30</f>
        <v/>
      </c>
      <c r="AA35" s="122"/>
      <c r="AB35" s="134"/>
      <c r="AC35" s="118" t="str">
        <f ca="1">'指名推薦書（消費税８％用)'!AC30</f>
        <v/>
      </c>
      <c r="AD35" s="122"/>
      <c r="AE35" s="122"/>
      <c r="AF35" s="122"/>
      <c r="AG35" s="134"/>
      <c r="AH35" s="118" t="str">
        <f>'指名推薦書（消費税８％用)'!AH30</f>
        <v/>
      </c>
      <c r="AI35" s="122"/>
      <c r="AJ35" s="122"/>
      <c r="AK35" s="122"/>
      <c r="AL35" s="134"/>
      <c r="AM35" s="109" t="str">
        <f>'指名推薦書（消費税８％用)'!AM30</f>
        <v/>
      </c>
      <c r="AN35" s="109"/>
      <c r="AO35" s="109"/>
      <c r="AP35" s="109"/>
      <c r="AQ35" s="109"/>
      <c r="AR35" s="118" t="str">
        <f>'指名推薦書（消費税８％用)'!AR30</f>
        <v/>
      </c>
      <c r="AS35" s="122"/>
      <c r="AT35" s="122"/>
      <c r="AU35" s="134"/>
      <c r="AV35" s="161" t="str">
        <f ca="1">'指名推薦書（消費税８％用)'!AV30</f>
        <v/>
      </c>
      <c r="AW35" s="162"/>
      <c r="AX35" s="162"/>
      <c r="AY35" s="167"/>
      <c r="AZ35" s="301" t="str">
        <f>'指名推薦書（消費税８％用)'!AZ30</f>
        <v/>
      </c>
      <c r="BA35" s="302"/>
      <c r="BB35" s="302"/>
      <c r="BC35" s="302"/>
    </row>
    <row r="36" spans="1:55" ht="14.25" customHeight="1">
      <c r="A36" s="27" t="str">
        <f>'指名推薦書（消費税８％用)'!A31</f>
        <v/>
      </c>
      <c r="B36" s="40"/>
      <c r="C36" s="46"/>
      <c r="D36" s="19">
        <f>'指名推薦書（消費税８％用)'!D31</f>
        <v>0</v>
      </c>
      <c r="E36" s="19"/>
      <c r="F36" s="19"/>
      <c r="G36" s="19"/>
      <c r="H36" s="19"/>
      <c r="I36" s="78" t="str">
        <f>'指名推薦書（消費税８％用)'!I31</f>
        <v/>
      </c>
      <c r="J36" s="78"/>
      <c r="K36" s="78"/>
      <c r="L36" s="78"/>
      <c r="M36" s="78"/>
      <c r="N36" s="78"/>
      <c r="O36" s="78"/>
      <c r="P36" s="78"/>
      <c r="Q36" s="78"/>
      <c r="R36" s="78"/>
      <c r="S36" s="78"/>
      <c r="T36" s="78"/>
      <c r="U36" s="78"/>
      <c r="V36" s="78"/>
      <c r="W36" s="78"/>
      <c r="X36" s="78"/>
      <c r="Y36" s="78"/>
      <c r="Z36" s="118" t="str">
        <f>'指名推薦書（消費税８％用)'!Z31</f>
        <v/>
      </c>
      <c r="AA36" s="122"/>
      <c r="AB36" s="134"/>
      <c r="AC36" s="118" t="str">
        <f ca="1">'指名推薦書（消費税８％用)'!AC31</f>
        <v/>
      </c>
      <c r="AD36" s="122"/>
      <c r="AE36" s="122"/>
      <c r="AF36" s="122"/>
      <c r="AG36" s="134"/>
      <c r="AH36" s="118" t="str">
        <f>'指名推薦書（消費税８％用)'!AH31</f>
        <v/>
      </c>
      <c r="AI36" s="122"/>
      <c r="AJ36" s="122"/>
      <c r="AK36" s="122"/>
      <c r="AL36" s="134"/>
      <c r="AM36" s="109" t="str">
        <f>'指名推薦書（消費税８％用)'!AM31</f>
        <v/>
      </c>
      <c r="AN36" s="109"/>
      <c r="AO36" s="109"/>
      <c r="AP36" s="109"/>
      <c r="AQ36" s="109"/>
      <c r="AR36" s="118" t="str">
        <f>'指名推薦書（消費税８％用)'!AR31</f>
        <v/>
      </c>
      <c r="AS36" s="122"/>
      <c r="AT36" s="122"/>
      <c r="AU36" s="134"/>
      <c r="AV36" s="161" t="str">
        <f ca="1">'指名推薦書（消費税８％用)'!AV31</f>
        <v/>
      </c>
      <c r="AW36" s="162"/>
      <c r="AX36" s="162"/>
      <c r="AY36" s="167"/>
      <c r="AZ36" s="301" t="str">
        <f>'指名推薦書（消費税８％用)'!AZ31</f>
        <v/>
      </c>
      <c r="BA36" s="302"/>
      <c r="BB36" s="302"/>
      <c r="BC36" s="302"/>
    </row>
    <row r="37" spans="1:55" ht="14.25" customHeight="1">
      <c r="A37" s="27" t="str">
        <f>'指名推薦書（消費税８％用)'!A32</f>
        <v/>
      </c>
      <c r="B37" s="40"/>
      <c r="C37" s="46"/>
      <c r="D37" s="19">
        <f>'指名推薦書（消費税８％用)'!D32</f>
        <v>0</v>
      </c>
      <c r="E37" s="19"/>
      <c r="F37" s="19"/>
      <c r="G37" s="19"/>
      <c r="H37" s="19"/>
      <c r="I37" s="78" t="str">
        <f>'指名推薦書（消費税８％用)'!I32</f>
        <v/>
      </c>
      <c r="J37" s="78"/>
      <c r="K37" s="78"/>
      <c r="L37" s="78"/>
      <c r="M37" s="78"/>
      <c r="N37" s="78"/>
      <c r="O37" s="78"/>
      <c r="P37" s="78"/>
      <c r="Q37" s="78"/>
      <c r="R37" s="78"/>
      <c r="S37" s="78"/>
      <c r="T37" s="78"/>
      <c r="U37" s="78"/>
      <c r="V37" s="78"/>
      <c r="W37" s="78"/>
      <c r="X37" s="78"/>
      <c r="Y37" s="78"/>
      <c r="Z37" s="118" t="str">
        <f>'指名推薦書（消費税８％用)'!Z32</f>
        <v/>
      </c>
      <c r="AA37" s="122"/>
      <c r="AB37" s="134"/>
      <c r="AC37" s="118" t="str">
        <f ca="1">'指名推薦書（消費税８％用)'!AC32</f>
        <v/>
      </c>
      <c r="AD37" s="122"/>
      <c r="AE37" s="122"/>
      <c r="AF37" s="122"/>
      <c r="AG37" s="134"/>
      <c r="AH37" s="118" t="str">
        <f>'指名推薦書（消費税８％用)'!AH32</f>
        <v/>
      </c>
      <c r="AI37" s="122"/>
      <c r="AJ37" s="122"/>
      <c r="AK37" s="122"/>
      <c r="AL37" s="134"/>
      <c r="AM37" s="109" t="str">
        <f>'指名推薦書（消費税８％用)'!AM32</f>
        <v/>
      </c>
      <c r="AN37" s="109"/>
      <c r="AO37" s="109"/>
      <c r="AP37" s="109"/>
      <c r="AQ37" s="109"/>
      <c r="AR37" s="118" t="str">
        <f>'指名推薦書（消費税８％用)'!AR32</f>
        <v/>
      </c>
      <c r="AS37" s="122"/>
      <c r="AT37" s="122"/>
      <c r="AU37" s="134"/>
      <c r="AV37" s="161" t="str">
        <f ca="1">'指名推薦書（消費税８％用)'!AV32</f>
        <v/>
      </c>
      <c r="AW37" s="162"/>
      <c r="AX37" s="162"/>
      <c r="AY37" s="167"/>
      <c r="AZ37" s="301" t="str">
        <f>'指名推薦書（消費税８％用)'!AZ32</f>
        <v/>
      </c>
      <c r="BA37" s="302"/>
      <c r="BB37" s="302"/>
      <c r="BC37" s="302"/>
    </row>
    <row r="38" spans="1:55" ht="14.25" customHeight="1">
      <c r="A38" s="27" t="str">
        <f>'指名推薦書（消費税８％用)'!A33</f>
        <v/>
      </c>
      <c r="B38" s="40"/>
      <c r="C38" s="46"/>
      <c r="D38" s="19">
        <f>'指名推薦書（消費税８％用)'!D33</f>
        <v>0</v>
      </c>
      <c r="E38" s="19"/>
      <c r="F38" s="19"/>
      <c r="G38" s="19"/>
      <c r="H38" s="19"/>
      <c r="I38" s="78" t="str">
        <f>'指名推薦書（消費税８％用)'!I33</f>
        <v/>
      </c>
      <c r="J38" s="78"/>
      <c r="K38" s="78"/>
      <c r="L38" s="78"/>
      <c r="M38" s="78"/>
      <c r="N38" s="78"/>
      <c r="O38" s="78"/>
      <c r="P38" s="78"/>
      <c r="Q38" s="78"/>
      <c r="R38" s="78"/>
      <c r="S38" s="78"/>
      <c r="T38" s="78"/>
      <c r="U38" s="78"/>
      <c r="V38" s="78"/>
      <c r="W38" s="78"/>
      <c r="X38" s="78"/>
      <c r="Y38" s="78"/>
      <c r="Z38" s="118" t="str">
        <f>'指名推薦書（消費税８％用)'!Z33</f>
        <v/>
      </c>
      <c r="AA38" s="122"/>
      <c r="AB38" s="134"/>
      <c r="AC38" s="118" t="str">
        <f ca="1">'指名推薦書（消費税８％用)'!AC33</f>
        <v/>
      </c>
      <c r="AD38" s="122"/>
      <c r="AE38" s="122"/>
      <c r="AF38" s="122"/>
      <c r="AG38" s="134"/>
      <c r="AH38" s="118" t="str">
        <f>'指名推薦書（消費税８％用)'!AH33</f>
        <v/>
      </c>
      <c r="AI38" s="122"/>
      <c r="AJ38" s="122"/>
      <c r="AK38" s="122"/>
      <c r="AL38" s="134"/>
      <c r="AM38" s="109" t="str">
        <f>'指名推薦書（消費税８％用)'!AM33</f>
        <v/>
      </c>
      <c r="AN38" s="109"/>
      <c r="AO38" s="109"/>
      <c r="AP38" s="109"/>
      <c r="AQ38" s="109"/>
      <c r="AR38" s="118" t="str">
        <f>'指名推薦書（消費税８％用)'!AR33</f>
        <v/>
      </c>
      <c r="AS38" s="122"/>
      <c r="AT38" s="122"/>
      <c r="AU38" s="134"/>
      <c r="AV38" s="161" t="str">
        <f ca="1">'指名推薦書（消費税８％用)'!AV33</f>
        <v/>
      </c>
      <c r="AW38" s="162"/>
      <c r="AX38" s="162"/>
      <c r="AY38" s="167"/>
      <c r="AZ38" s="301" t="str">
        <f>'指名推薦書（消費税８％用)'!AZ33</f>
        <v/>
      </c>
      <c r="BA38" s="302"/>
      <c r="BB38" s="302"/>
      <c r="BC38" s="302"/>
    </row>
    <row r="39" spans="1:55" ht="14.25" customHeight="1">
      <c r="A39" s="27" t="str">
        <f>'指名推薦書（消費税８％用)'!A34</f>
        <v/>
      </c>
      <c r="B39" s="40"/>
      <c r="C39" s="46"/>
      <c r="D39" s="19">
        <f>'指名推薦書（消費税８％用)'!D34</f>
        <v>0</v>
      </c>
      <c r="E39" s="19"/>
      <c r="F39" s="19"/>
      <c r="G39" s="19"/>
      <c r="H39" s="19"/>
      <c r="I39" s="78" t="str">
        <f>'指名推薦書（消費税８％用)'!I34</f>
        <v/>
      </c>
      <c r="J39" s="78"/>
      <c r="K39" s="78"/>
      <c r="L39" s="78"/>
      <c r="M39" s="78"/>
      <c r="N39" s="78"/>
      <c r="O39" s="78"/>
      <c r="P39" s="78"/>
      <c r="Q39" s="78"/>
      <c r="R39" s="78"/>
      <c r="S39" s="78"/>
      <c r="T39" s="78"/>
      <c r="U39" s="78"/>
      <c r="V39" s="78"/>
      <c r="W39" s="78"/>
      <c r="X39" s="78"/>
      <c r="Y39" s="78"/>
      <c r="Z39" s="118" t="str">
        <f>'指名推薦書（消費税８％用)'!Z34</f>
        <v/>
      </c>
      <c r="AA39" s="122"/>
      <c r="AB39" s="134"/>
      <c r="AC39" s="118" t="str">
        <f ca="1">'指名推薦書（消費税８％用)'!AC34</f>
        <v/>
      </c>
      <c r="AD39" s="122"/>
      <c r="AE39" s="122"/>
      <c r="AF39" s="122"/>
      <c r="AG39" s="134"/>
      <c r="AH39" s="118" t="str">
        <f>'指名推薦書（消費税８％用)'!AH34</f>
        <v/>
      </c>
      <c r="AI39" s="122"/>
      <c r="AJ39" s="122"/>
      <c r="AK39" s="122"/>
      <c r="AL39" s="134"/>
      <c r="AM39" s="109" t="str">
        <f>'指名推薦書（消費税８％用)'!AM34</f>
        <v/>
      </c>
      <c r="AN39" s="109"/>
      <c r="AO39" s="109"/>
      <c r="AP39" s="109"/>
      <c r="AQ39" s="109"/>
      <c r="AR39" s="118" t="str">
        <f>'指名推薦書（消費税８％用)'!AR34</f>
        <v/>
      </c>
      <c r="AS39" s="122"/>
      <c r="AT39" s="122"/>
      <c r="AU39" s="134"/>
      <c r="AV39" s="161" t="str">
        <f ca="1">'指名推薦書（消費税８％用)'!AV34</f>
        <v/>
      </c>
      <c r="AW39" s="162"/>
      <c r="AX39" s="162"/>
      <c r="AY39" s="167"/>
      <c r="AZ39" s="301" t="str">
        <f>'指名推薦書（消費税８％用)'!AZ34</f>
        <v/>
      </c>
      <c r="BA39" s="302"/>
      <c r="BB39" s="302"/>
      <c r="BC39" s="302"/>
    </row>
    <row r="40" spans="1:55" ht="14.25" customHeight="1">
      <c r="A40" s="27" t="str">
        <f>'指名推薦書（消費税８％用)'!A35</f>
        <v/>
      </c>
      <c r="B40" s="40"/>
      <c r="C40" s="46"/>
      <c r="D40" s="19">
        <f>'指名推薦書（消費税８％用)'!D35</f>
        <v>0</v>
      </c>
      <c r="E40" s="19"/>
      <c r="F40" s="19"/>
      <c r="G40" s="19"/>
      <c r="H40" s="19"/>
      <c r="I40" s="78" t="str">
        <f>'指名推薦書（消費税８％用)'!I35</f>
        <v/>
      </c>
      <c r="J40" s="78"/>
      <c r="K40" s="78"/>
      <c r="L40" s="78"/>
      <c r="M40" s="78"/>
      <c r="N40" s="78"/>
      <c r="O40" s="78"/>
      <c r="P40" s="78"/>
      <c r="Q40" s="78"/>
      <c r="R40" s="78"/>
      <c r="S40" s="78"/>
      <c r="T40" s="78"/>
      <c r="U40" s="78"/>
      <c r="V40" s="78"/>
      <c r="W40" s="78"/>
      <c r="X40" s="78"/>
      <c r="Y40" s="78"/>
      <c r="Z40" s="118" t="str">
        <f>'指名推薦書（消費税８％用)'!Z35</f>
        <v/>
      </c>
      <c r="AA40" s="122"/>
      <c r="AB40" s="134"/>
      <c r="AC40" s="118" t="str">
        <f ca="1">'指名推薦書（消費税８％用)'!AC35</f>
        <v/>
      </c>
      <c r="AD40" s="122"/>
      <c r="AE40" s="122"/>
      <c r="AF40" s="122"/>
      <c r="AG40" s="134"/>
      <c r="AH40" s="118" t="str">
        <f>'指名推薦書（消費税８％用)'!AH35</f>
        <v/>
      </c>
      <c r="AI40" s="122"/>
      <c r="AJ40" s="122"/>
      <c r="AK40" s="122"/>
      <c r="AL40" s="134"/>
      <c r="AM40" s="109" t="str">
        <f>'指名推薦書（消費税８％用)'!AM35</f>
        <v/>
      </c>
      <c r="AN40" s="109"/>
      <c r="AO40" s="109"/>
      <c r="AP40" s="109"/>
      <c r="AQ40" s="109"/>
      <c r="AR40" s="118" t="str">
        <f>'指名推薦書（消費税８％用)'!AR35</f>
        <v/>
      </c>
      <c r="AS40" s="122"/>
      <c r="AT40" s="122"/>
      <c r="AU40" s="134"/>
      <c r="AV40" s="161" t="str">
        <f ca="1">'指名推薦書（消費税８％用)'!AV35</f>
        <v/>
      </c>
      <c r="AW40" s="162"/>
      <c r="AX40" s="162"/>
      <c r="AY40" s="167"/>
      <c r="AZ40" s="301" t="str">
        <f>'指名推薦書（消費税８％用)'!AZ35</f>
        <v/>
      </c>
      <c r="BA40" s="302"/>
      <c r="BB40" s="302"/>
      <c r="BC40" s="302"/>
    </row>
    <row r="41" spans="1:55" ht="14.25" customHeight="1">
      <c r="A41" s="27" t="str">
        <f>'指名推薦書（消費税８％用)'!A36</f>
        <v/>
      </c>
      <c r="B41" s="40"/>
      <c r="C41" s="46"/>
      <c r="D41" s="19">
        <f>'指名推薦書（消費税８％用)'!D36</f>
        <v>0</v>
      </c>
      <c r="E41" s="19"/>
      <c r="F41" s="19"/>
      <c r="G41" s="19"/>
      <c r="H41" s="19"/>
      <c r="I41" s="78" t="str">
        <f>'指名推薦書（消費税８％用)'!I36</f>
        <v/>
      </c>
      <c r="J41" s="78"/>
      <c r="K41" s="78"/>
      <c r="L41" s="78"/>
      <c r="M41" s="78"/>
      <c r="N41" s="78"/>
      <c r="O41" s="78"/>
      <c r="P41" s="78"/>
      <c r="Q41" s="78"/>
      <c r="R41" s="78"/>
      <c r="S41" s="78"/>
      <c r="T41" s="78"/>
      <c r="U41" s="78"/>
      <c r="V41" s="78"/>
      <c r="W41" s="78"/>
      <c r="X41" s="78"/>
      <c r="Y41" s="78"/>
      <c r="Z41" s="118" t="str">
        <f>'指名推薦書（消費税８％用)'!Z36</f>
        <v/>
      </c>
      <c r="AA41" s="122"/>
      <c r="AB41" s="134"/>
      <c r="AC41" s="118" t="str">
        <f ca="1">'指名推薦書（消費税８％用)'!AC36</f>
        <v/>
      </c>
      <c r="AD41" s="122"/>
      <c r="AE41" s="122"/>
      <c r="AF41" s="122"/>
      <c r="AG41" s="134"/>
      <c r="AH41" s="118" t="str">
        <f>'指名推薦書（消費税８％用)'!AH36</f>
        <v/>
      </c>
      <c r="AI41" s="122"/>
      <c r="AJ41" s="122"/>
      <c r="AK41" s="122"/>
      <c r="AL41" s="134"/>
      <c r="AM41" s="109" t="str">
        <f>'指名推薦書（消費税８％用)'!AM36</f>
        <v/>
      </c>
      <c r="AN41" s="109"/>
      <c r="AO41" s="109"/>
      <c r="AP41" s="109"/>
      <c r="AQ41" s="109"/>
      <c r="AR41" s="118" t="str">
        <f>'指名推薦書（消費税８％用)'!AR36</f>
        <v/>
      </c>
      <c r="AS41" s="122"/>
      <c r="AT41" s="122"/>
      <c r="AU41" s="134"/>
      <c r="AV41" s="161" t="str">
        <f ca="1">'指名推薦書（消費税８％用)'!AV36</f>
        <v/>
      </c>
      <c r="AW41" s="162"/>
      <c r="AX41" s="162"/>
      <c r="AY41" s="167"/>
      <c r="AZ41" s="301" t="str">
        <f>'指名推薦書（消費税８％用)'!AZ36</f>
        <v/>
      </c>
      <c r="BA41" s="302"/>
      <c r="BB41" s="302"/>
      <c r="BC41" s="302"/>
    </row>
    <row r="42" spans="1:55" ht="9.9499999999999993"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row>
    <row r="43" spans="1:55">
      <c r="A43" s="10" t="s">
        <v>180</v>
      </c>
    </row>
    <row r="44" spans="1:55" ht="10.5" customHeight="1">
      <c r="AL44" s="28" t="s">
        <v>83</v>
      </c>
      <c r="AM44" s="28"/>
      <c r="AN44" s="28">
        <f>'指名推薦書（消費税８％用)'!AN39</f>
        <v>0</v>
      </c>
      <c r="AO44" s="28"/>
      <c r="AP44" s="28" t="s">
        <v>182</v>
      </c>
      <c r="AQ44" s="28">
        <f>'指名推薦書（消費税８％用)'!AQ39</f>
        <v>0</v>
      </c>
      <c r="AR44" s="28"/>
      <c r="AS44" s="32" t="s">
        <v>94</v>
      </c>
      <c r="AT44" s="28">
        <f>'指名推薦書（消費税８％用)'!AT39</f>
        <v>0</v>
      </c>
      <c r="AU44" s="28"/>
      <c r="AV44" s="10" t="s">
        <v>170</v>
      </c>
    </row>
    <row r="45" spans="1:55" ht="10.5" customHeight="1">
      <c r="D45" s="53" t="s">
        <v>35</v>
      </c>
      <c r="E45" s="53"/>
      <c r="F45" s="53"/>
      <c r="G45" s="53"/>
      <c r="H45" s="53"/>
      <c r="I45" s="53"/>
      <c r="J45" s="53"/>
      <c r="K45" s="53"/>
      <c r="L45" s="53"/>
      <c r="M45" s="53"/>
      <c r="N45" s="53"/>
      <c r="O45" s="53"/>
    </row>
    <row r="46" spans="1:55" ht="10.5" customHeight="1">
      <c r="Y46" s="106"/>
      <c r="Z46" s="106"/>
      <c r="AA46" s="106"/>
      <c r="AC46" s="10" t="s">
        <v>67</v>
      </c>
      <c r="AH46" s="28">
        <f>'指名推薦書（消費税８％用)'!AH41</f>
        <v>0</v>
      </c>
      <c r="AI46" s="28"/>
      <c r="AJ46" s="28"/>
      <c r="AK46" s="28"/>
      <c r="AL46" s="28"/>
      <c r="AM46" s="28"/>
      <c r="AN46" s="28"/>
      <c r="AO46" s="28"/>
      <c r="AP46" s="28"/>
      <c r="AQ46" s="28"/>
      <c r="AR46" s="28">
        <f>'指名推薦書（消費税８％用)'!AR41</f>
        <v>0</v>
      </c>
      <c r="AS46" s="28"/>
      <c r="AT46" s="28"/>
      <c r="AU46" s="28"/>
      <c r="AV46" s="28"/>
      <c r="AW46" s="28"/>
      <c r="AX46" s="28"/>
      <c r="AY46" s="28"/>
    </row>
    <row r="50" spans="6:46">
      <c r="AM50" s="141"/>
      <c r="AT50" s="160"/>
    </row>
    <row r="62" spans="6:46">
      <c r="F62" s="28"/>
    </row>
    <row r="63" spans="6:46">
      <c r="F63" s="28"/>
    </row>
    <row r="72" spans="4:16">
      <c r="D72" s="28"/>
      <c r="F72" s="63"/>
      <c r="G72" s="63"/>
      <c r="P72" s="28"/>
    </row>
    <row r="73" spans="4:16">
      <c r="D73" s="28"/>
      <c r="F73" s="63"/>
      <c r="G73" s="63"/>
      <c r="P73" s="28"/>
    </row>
    <row r="74" spans="4:16">
      <c r="D74" s="28"/>
      <c r="F74" s="63"/>
      <c r="G74" s="63"/>
      <c r="P74" s="28"/>
    </row>
    <row r="75" spans="4:16">
      <c r="D75" s="28"/>
      <c r="F75" s="63"/>
      <c r="G75" s="63"/>
      <c r="P75" s="28"/>
    </row>
    <row r="76" spans="4:16">
      <c r="D76" s="28"/>
      <c r="F76" s="63"/>
      <c r="G76" s="63"/>
      <c r="P76" s="28"/>
    </row>
    <row r="77" spans="4:16">
      <c r="D77" s="28"/>
      <c r="F77" s="63"/>
      <c r="G77" s="63"/>
      <c r="P77" s="28"/>
    </row>
    <row r="78" spans="4:16">
      <c r="D78" s="28"/>
      <c r="F78" s="63"/>
      <c r="G78" s="63"/>
      <c r="P78" s="28"/>
    </row>
    <row r="79" spans="4:16">
      <c r="D79" s="28"/>
      <c r="F79" s="63"/>
      <c r="G79" s="63"/>
      <c r="P79" s="28"/>
    </row>
    <row r="80" spans="4:16">
      <c r="D80" s="28"/>
      <c r="F80" s="63"/>
      <c r="G80" s="63"/>
      <c r="P80" s="28"/>
    </row>
    <row r="81" spans="4:16">
      <c r="D81" s="28"/>
      <c r="F81" s="63"/>
      <c r="G81" s="63"/>
      <c r="P81" s="28"/>
    </row>
    <row r="82" spans="4:16">
      <c r="D82" s="28"/>
      <c r="F82" s="63"/>
      <c r="G82" s="63"/>
      <c r="P82" s="28"/>
    </row>
    <row r="83" spans="4:16">
      <c r="D83" s="28"/>
      <c r="F83" s="63"/>
      <c r="G83" s="63"/>
      <c r="P83" s="28"/>
    </row>
  </sheetData>
  <protectedRanges>
    <protectedRange sqref="AR9" name="範囲16"/>
    <protectedRange sqref="AR46" name="範囲14_1"/>
    <protectedRange sqref="AH46:AO46" name="範囲13_1"/>
    <protectedRange sqref="AT44" name="範囲12_1"/>
    <protectedRange sqref="AQ44" name="範囲11_1"/>
    <protectedRange sqref="AN44" name="範囲10_1"/>
    <protectedRange sqref="AD24" name="範囲9_1"/>
    <protectedRange sqref="AB24" name="範囲8_1"/>
    <protectedRange sqref="Z24" name="範囲7_1"/>
    <protectedRange sqref="G23" name="範囲6_1"/>
    <protectedRange sqref="G20:V22" name="範囲5_1"/>
    <protectedRange sqref="B28:B41" name="範囲2_1"/>
    <protectedRange sqref="D28:H41" name="範囲1_1"/>
    <protectedRange sqref="F9:F11" name="範囲3_1"/>
    <protectedRange sqref="G24:G25" name="範囲4_1"/>
    <protectedRange sqref="AF21 AJ21 AR21 AN21 AV21" name="範囲15_1"/>
    <protectedRange sqref="F6" name="範囲3_1_1_1"/>
  </protectedRanges>
  <mergeCells count="226">
    <mergeCell ref="A13:AY13"/>
    <mergeCell ref="A14:C14"/>
    <mergeCell ref="D14:AD14"/>
    <mergeCell ref="AE14:AJ14"/>
    <mergeCell ref="AK14:AY14"/>
    <mergeCell ref="B20:E20"/>
    <mergeCell ref="W20:AE20"/>
    <mergeCell ref="AF20:AY20"/>
    <mergeCell ref="B21:E21"/>
    <mergeCell ref="W21:X21"/>
    <mergeCell ref="Y21:AD21"/>
    <mergeCell ref="AF21:AI21"/>
    <mergeCell ref="AJ21:AM21"/>
    <mergeCell ref="AN21:AQ21"/>
    <mergeCell ref="AR21:AU21"/>
    <mergeCell ref="AV21:AY21"/>
    <mergeCell ref="B22:E22"/>
    <mergeCell ref="G22:V22"/>
    <mergeCell ref="W22:X22"/>
    <mergeCell ref="Y22:AD22"/>
    <mergeCell ref="B23:E23"/>
    <mergeCell ref="G23:M23"/>
    <mergeCell ref="O23:U23"/>
    <mergeCell ref="W23:AE23"/>
    <mergeCell ref="B24:E24"/>
    <mergeCell ref="G24:V24"/>
    <mergeCell ref="X24:Y24"/>
    <mergeCell ref="A25:Y25"/>
    <mergeCell ref="Z25:AY25"/>
    <mergeCell ref="A28:C28"/>
    <mergeCell ref="D28:H28"/>
    <mergeCell ref="I28:Y28"/>
    <mergeCell ref="Z28:AB28"/>
    <mergeCell ref="AC28:AG28"/>
    <mergeCell ref="AH28:AL28"/>
    <mergeCell ref="AM28:AQ28"/>
    <mergeCell ref="AR28:AU28"/>
    <mergeCell ref="AV28:AY28"/>
    <mergeCell ref="AZ28:BC28"/>
    <mergeCell ref="A29:C29"/>
    <mergeCell ref="D29:H29"/>
    <mergeCell ref="I29:Y29"/>
    <mergeCell ref="Z29:AB29"/>
    <mergeCell ref="AC29:AG29"/>
    <mergeCell ref="AH29:AL29"/>
    <mergeCell ref="AM29:AQ29"/>
    <mergeCell ref="AR29:AU29"/>
    <mergeCell ref="AV29:AY29"/>
    <mergeCell ref="AZ29:BC29"/>
    <mergeCell ref="A30:C30"/>
    <mergeCell ref="D30:H30"/>
    <mergeCell ref="I30:Y30"/>
    <mergeCell ref="Z30:AB30"/>
    <mergeCell ref="AC30:AG30"/>
    <mergeCell ref="AH30:AL30"/>
    <mergeCell ref="AM30:AQ30"/>
    <mergeCell ref="AR30:AU30"/>
    <mergeCell ref="AV30:AY30"/>
    <mergeCell ref="AZ30:BC30"/>
    <mergeCell ref="A31:C31"/>
    <mergeCell ref="D31:H31"/>
    <mergeCell ref="I31:Y31"/>
    <mergeCell ref="Z31:AB31"/>
    <mergeCell ref="AC31:AG31"/>
    <mergeCell ref="AH31:AL31"/>
    <mergeCell ref="AM31:AQ31"/>
    <mergeCell ref="AR31:AU31"/>
    <mergeCell ref="AV31:AY31"/>
    <mergeCell ref="AZ31:BC31"/>
    <mergeCell ref="A32:C32"/>
    <mergeCell ref="D32:H32"/>
    <mergeCell ref="I32:Y32"/>
    <mergeCell ref="Z32:AB32"/>
    <mergeCell ref="AC32:AG32"/>
    <mergeCell ref="AH32:AL32"/>
    <mergeCell ref="AM32:AQ32"/>
    <mergeCell ref="AR32:AU32"/>
    <mergeCell ref="AV32:AY32"/>
    <mergeCell ref="AZ32:BC32"/>
    <mergeCell ref="A33:C33"/>
    <mergeCell ref="D33:H33"/>
    <mergeCell ref="I33:Y33"/>
    <mergeCell ref="Z33:AB33"/>
    <mergeCell ref="AC33:AG33"/>
    <mergeCell ref="AH33:AL33"/>
    <mergeCell ref="AM33:AQ33"/>
    <mergeCell ref="AR33:AU33"/>
    <mergeCell ref="AV33:AY33"/>
    <mergeCell ref="AZ33:BC33"/>
    <mergeCell ref="A34:C34"/>
    <mergeCell ref="D34:H34"/>
    <mergeCell ref="I34:Y34"/>
    <mergeCell ref="Z34:AB34"/>
    <mergeCell ref="AC34:AG34"/>
    <mergeCell ref="AH34:AL34"/>
    <mergeCell ref="AM34:AQ34"/>
    <mergeCell ref="AR34:AU34"/>
    <mergeCell ref="AV34:AY34"/>
    <mergeCell ref="AZ34:BC34"/>
    <mergeCell ref="A35:C35"/>
    <mergeCell ref="D35:H35"/>
    <mergeCell ref="I35:Y35"/>
    <mergeCell ref="Z35:AB35"/>
    <mergeCell ref="AC35:AG35"/>
    <mergeCell ref="AH35:AL35"/>
    <mergeCell ref="AM35:AQ35"/>
    <mergeCell ref="AR35:AU35"/>
    <mergeCell ref="AV35:AY35"/>
    <mergeCell ref="AZ35:BC35"/>
    <mergeCell ref="A36:C36"/>
    <mergeCell ref="D36:H36"/>
    <mergeCell ref="I36:Y36"/>
    <mergeCell ref="Z36:AB36"/>
    <mergeCell ref="AC36:AG36"/>
    <mergeCell ref="AH36:AL36"/>
    <mergeCell ref="AM36:AQ36"/>
    <mergeCell ref="AR36:AU36"/>
    <mergeCell ref="AV36:AY36"/>
    <mergeCell ref="AZ36:BC36"/>
    <mergeCell ref="A37:C37"/>
    <mergeCell ref="D37:H37"/>
    <mergeCell ref="I37:Y37"/>
    <mergeCell ref="Z37:AB37"/>
    <mergeCell ref="AC37:AG37"/>
    <mergeCell ref="AH37:AL37"/>
    <mergeCell ref="AM37:AQ37"/>
    <mergeCell ref="AR37:AU37"/>
    <mergeCell ref="AV37:AY37"/>
    <mergeCell ref="AZ37:BC37"/>
    <mergeCell ref="A38:C38"/>
    <mergeCell ref="D38:H38"/>
    <mergeCell ref="I38:Y38"/>
    <mergeCell ref="Z38:AB38"/>
    <mergeCell ref="AC38:AG38"/>
    <mergeCell ref="AH38:AL38"/>
    <mergeCell ref="AM38:AQ38"/>
    <mergeCell ref="AR38:AU38"/>
    <mergeCell ref="AV38:AY38"/>
    <mergeCell ref="AZ38:BC38"/>
    <mergeCell ref="A39:C39"/>
    <mergeCell ref="D39:H39"/>
    <mergeCell ref="I39:Y39"/>
    <mergeCell ref="Z39:AB39"/>
    <mergeCell ref="AC39:AG39"/>
    <mergeCell ref="AH39:AL39"/>
    <mergeCell ref="AM39:AQ39"/>
    <mergeCell ref="AR39:AU39"/>
    <mergeCell ref="AV39:AY39"/>
    <mergeCell ref="AZ39:BC39"/>
    <mergeCell ref="A40:C40"/>
    <mergeCell ref="D40:H40"/>
    <mergeCell ref="I40:Y40"/>
    <mergeCell ref="Z40:AB40"/>
    <mergeCell ref="AC40:AG40"/>
    <mergeCell ref="AH40:AL40"/>
    <mergeCell ref="AM40:AQ40"/>
    <mergeCell ref="AR40:AU40"/>
    <mergeCell ref="AV40:AY40"/>
    <mergeCell ref="AZ40:BC40"/>
    <mergeCell ref="A41:C41"/>
    <mergeCell ref="D41:H41"/>
    <mergeCell ref="I41:Y41"/>
    <mergeCell ref="Z41:AB41"/>
    <mergeCell ref="AC41:AG41"/>
    <mergeCell ref="AH41:AL41"/>
    <mergeCell ref="AM41:AQ41"/>
    <mergeCell ref="AR41:AU41"/>
    <mergeCell ref="AV41:AY41"/>
    <mergeCell ref="AZ41:BC41"/>
    <mergeCell ref="AL44:AM44"/>
    <mergeCell ref="AN44:AO44"/>
    <mergeCell ref="AQ44:AR44"/>
    <mergeCell ref="AT44:AU44"/>
    <mergeCell ref="D45:O45"/>
    <mergeCell ref="AH46:AQ46"/>
    <mergeCell ref="AR46:AY46"/>
    <mergeCell ref="A1:AY3"/>
    <mergeCell ref="AM9:AQ10"/>
    <mergeCell ref="AR9:AX10"/>
    <mergeCell ref="A15:C16"/>
    <mergeCell ref="D15:F16"/>
    <mergeCell ref="G15:I16"/>
    <mergeCell ref="J15:L16"/>
    <mergeCell ref="M15:O16"/>
    <mergeCell ref="P15:R16"/>
    <mergeCell ref="S15:U16"/>
    <mergeCell ref="V15:X16"/>
    <mergeCell ref="Y15:AA16"/>
    <mergeCell ref="AB15:AD16"/>
    <mergeCell ref="AE15:AG16"/>
    <mergeCell ref="AH15:AJ16"/>
    <mergeCell ref="AK15:AM16"/>
    <mergeCell ref="AN15:AP16"/>
    <mergeCell ref="AQ15:AT16"/>
    <mergeCell ref="AU15:AY16"/>
    <mergeCell ref="A17:C19"/>
    <mergeCell ref="D17:F19"/>
    <mergeCell ref="G17:I19"/>
    <mergeCell ref="J17:L19"/>
    <mergeCell ref="M17:O19"/>
    <mergeCell ref="P17:R19"/>
    <mergeCell ref="S17:U19"/>
    <mergeCell ref="V17:X19"/>
    <mergeCell ref="Y17:AA19"/>
    <mergeCell ref="AB17:AD19"/>
    <mergeCell ref="AE17:AG19"/>
    <mergeCell ref="AH17:AJ19"/>
    <mergeCell ref="AK17:AM19"/>
    <mergeCell ref="AN17:AP19"/>
    <mergeCell ref="AQ17:AT19"/>
    <mergeCell ref="AU17:AY19"/>
    <mergeCell ref="G20:V21"/>
    <mergeCell ref="AF22:AI24"/>
    <mergeCell ref="AJ22:AM24"/>
    <mergeCell ref="AN22:AQ24"/>
    <mergeCell ref="AR22:AU24"/>
    <mergeCell ref="AV22:AY24"/>
    <mergeCell ref="A26:C27"/>
    <mergeCell ref="D26:H27"/>
    <mergeCell ref="I26:Y27"/>
    <mergeCell ref="Z26:AB27"/>
    <mergeCell ref="AC26:AG27"/>
    <mergeCell ref="AH26:AL27"/>
    <mergeCell ref="AM26:AQ27"/>
    <mergeCell ref="AR26:AU27"/>
    <mergeCell ref="AV26:AY27"/>
  </mergeCells>
  <phoneticPr fontId="1"/>
  <conditionalFormatting sqref="AR28:AU41">
    <cfRule type="expression" dxfId="27" priority="1" stopIfTrue="1">
      <formula>OR(AV28="経審切れ",AV28="指名停止中")</formula>
    </cfRule>
  </conditionalFormatting>
  <conditionalFormatting sqref="AM28:AQ41">
    <cfRule type="expression" dxfId="26" priority="2" stopIfTrue="1">
      <formula>OR(AV28="経審切れ",AV28="指名停止中")</formula>
    </cfRule>
  </conditionalFormatting>
  <conditionalFormatting sqref="AH28:AH41">
    <cfRule type="expression" dxfId="25" priority="3" stopIfTrue="1">
      <formula>OR(AV28="経審切れ",AV28="指名停止中")</formula>
    </cfRule>
  </conditionalFormatting>
  <conditionalFormatting sqref="AC28:AG41">
    <cfRule type="expression" dxfId="24" priority="4" stopIfTrue="1">
      <formula>OR(AV28="経審切れ",AV28="指名停止中")</formula>
    </cfRule>
  </conditionalFormatting>
  <conditionalFormatting sqref="Z28:AB41">
    <cfRule type="expression" dxfId="23" priority="5" stopIfTrue="1">
      <formula>OR(AV28="経審切れ",AV28="指名停止中")</formula>
    </cfRule>
  </conditionalFormatting>
  <conditionalFormatting sqref="A28:A41">
    <cfRule type="expression" dxfId="22" priority="6" stopIfTrue="1">
      <formula>OR(AV28="経審切れ",AV28="指名停止中")</formula>
    </cfRule>
  </conditionalFormatting>
  <conditionalFormatting sqref="D28:H41">
    <cfRule type="expression" dxfId="21" priority="7" stopIfTrue="1">
      <formula>OR(AV28="経審切れ",AV28="指名停止中")</formula>
    </cfRule>
    <cfRule type="cellIs" dxfId="20" priority="8" stopIfTrue="1" operator="greaterThan">
      <formula>0</formula>
    </cfRule>
    <cfRule type="expression" dxfId="19" priority="9" stopIfTrue="1">
      <formula>$AR$46&gt;0</formula>
    </cfRule>
  </conditionalFormatting>
  <conditionalFormatting sqref="AH46:AQ46 Y46:AA46">
    <cfRule type="cellIs" dxfId="18" priority="10" stopIfTrue="1" operator="greaterThan">
      <formula>0</formula>
    </cfRule>
  </conditionalFormatting>
  <conditionalFormatting sqref="AR46:AY46 AT44:AU44 AN44:AO44 AQ44:AR44 G24 W21:Y22 AE21:AE22">
    <cfRule type="expression" dxfId="17" priority="11" stopIfTrue="1">
      <formula>$AR$46&gt;0</formula>
    </cfRule>
  </conditionalFormatting>
  <conditionalFormatting sqref="AD24 Z24 AB24 G23:M23 G20 G22">
    <cfRule type="cellIs" dxfId="16" priority="12" stopIfTrue="1" operator="greaterThan">
      <formula>0</formula>
    </cfRule>
  </conditionalFormatting>
  <conditionalFormatting sqref="AC24 AA24 AT45:AU45 AS44:AS45 AN45:AO45 AP44:AP45 AQ45:AR45 AC44:AM45">
    <cfRule type="expression" dxfId="15" priority="13" stopIfTrue="1">
      <formula>#REF!=1</formula>
    </cfRule>
  </conditionalFormatting>
  <conditionalFormatting sqref="A14:AD16">
    <cfRule type="expression" dxfId="14" priority="14" stopIfTrue="1">
      <formula>$AR$9="通常用"</formula>
    </cfRule>
  </conditionalFormatting>
  <conditionalFormatting sqref="A17:AD19">
    <cfRule type="expression" dxfId="13" priority="15" stopIfTrue="1">
      <formula>$AR$9="通常用"</formula>
    </cfRule>
  </conditionalFormatting>
  <conditionalFormatting sqref="AE15:AY16">
    <cfRule type="expression" dxfId="12" priority="16" stopIfTrue="1">
      <formula>$G$23&lt;3000000</formula>
    </cfRule>
    <cfRule type="expression" dxfId="11" priority="17" stopIfTrue="1">
      <formula>$AR$9="通常用"</formula>
    </cfRule>
  </conditionalFormatting>
  <conditionalFormatting sqref="AN17:AY19 AE17:AG19">
    <cfRule type="expression" dxfId="10" priority="18" stopIfTrue="1">
      <formula>$G$23&lt;3000000</formula>
    </cfRule>
    <cfRule type="expression" dxfId="9" priority="19" stopIfTrue="1">
      <formula>$AR$9="通常用"</formula>
    </cfRule>
  </conditionalFormatting>
  <conditionalFormatting sqref="AH17:AM19">
    <cfRule type="expression" dxfId="8" priority="20" stopIfTrue="1">
      <formula>$G$23&lt;3000000</formula>
    </cfRule>
    <cfRule type="expression" dxfId="7" priority="21" stopIfTrue="1">
      <formula>$AR$9="通常用"</formula>
    </cfRule>
  </conditionalFormatting>
  <conditionalFormatting sqref="AK14:AY14">
    <cfRule type="expression" dxfId="6" priority="22" stopIfTrue="1">
      <formula>$G$23&lt;3000000</formula>
    </cfRule>
    <cfRule type="expression" dxfId="5" priority="23" stopIfTrue="1">
      <formula>$AR$9="通常用"</formula>
    </cfRule>
  </conditionalFormatting>
  <conditionalFormatting sqref="AE14:AJ14">
    <cfRule type="expression" dxfId="4" priority="24" stopIfTrue="1">
      <formula>$AR$9="持ち回り用"</formula>
    </cfRule>
    <cfRule type="expression" dxfId="3" priority="25" stopIfTrue="1">
      <formula>$G$23&lt;3000000</formula>
    </cfRule>
  </conditionalFormatting>
  <conditionalFormatting sqref="I28:Y41">
    <cfRule type="expression" dxfId="2" priority="26" stopIfTrue="1">
      <formula>OR(AV28="経審切れ",AV28="指名停止中")</formula>
    </cfRule>
  </conditionalFormatting>
  <conditionalFormatting sqref="AV28:BC41">
    <cfRule type="expression" dxfId="1" priority="27" stopIfTrue="1">
      <formula>OR(AV28="経審切れ",AV28="指名停止中")</formula>
    </cfRule>
    <cfRule type="cellIs" dxfId="0" priority="28" stopIfTrue="1" operator="equal">
      <formula>"経審注意"</formula>
    </cfRule>
  </conditionalFormatting>
  <dataValidations count="1">
    <dataValidation type="list" allowBlank="1" showDropDown="0" showInputMessage="1" showErrorMessage="1" sqref="AR9:AX10">
      <formula1>$AS$7:$AS$8</formula1>
    </dataValidation>
  </dataValidations>
  <printOptions horizontalCentered="1"/>
  <pageMargins left="0.47244094488188976" right="0.11811023622047244" top="0.39370078740157483" bottom="0.39370078740157483" header="4.7244094488188981" footer="0.19685039370078741"/>
  <pageSetup paperSize="9" scale="123" fitToWidth="1" fitToHeight="1" orientation="landscape"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建設コンサル</vt:lpstr>
      <vt:lpstr>指名推薦書（消費税８％用)</vt:lpstr>
      <vt:lpstr xml:space="preserve">指名推薦書 (保存用８％)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akihiko.suzuki</dc:creator>
  <cp:lastModifiedBy>神﨑 理恵</cp:lastModifiedBy>
  <cp:lastPrinted>2019-03-14T10:28:41Z</cp:lastPrinted>
  <dcterms:created xsi:type="dcterms:W3CDTF">2006-10-13T06:56:28Z</dcterms:created>
  <dcterms:modified xsi:type="dcterms:W3CDTF">2025-03-31T09:40:41Z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3.1.3.0</vt:lpwstr>
      <vt:lpwstr>3.1.6.0</vt:lpwstr>
    </vt:vector>
  </property>
  <property fmtid="{DCFEDD21-7773-49B2-8022-6FC58DB5260B}" pid="3" name="LastSavedVersion">
    <vt:lpwstr>3.1.10.0</vt:lpwstr>
  </property>
  <property fmtid="{DCFEDD21-7773-49B2-8022-6FC58DB5260B}" pid="4" name="LastSavedDate">
    <vt:filetime>2025-03-31T09:40:41Z</vt:filetime>
  </property>
</Properties>
</file>