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nj/VMvG2AuxQYlhx1VPd9xFFm+on2Q2bOVJRo+T2S5pJc5VFxakrvEwIE4ytF9bzkp2rap1kylHPhIy3o3KNQ==" workbookSaltValue="5YmD8JKCLOEkkM4DfoCvmg==" workbookSpinCount="100000"/>
  <bookViews>
    <workbookView xWindow="0" yWindow="0" windowWidth="23040" windowHeight="921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<sst xmlns="http://schemas.openxmlformats.org/spreadsheetml/2006/main" xmlns:r="http://schemas.openxmlformats.org/officeDocument/2006/relationships" count="111" uniqueCount="111">
  <si>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</si>
  <si>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</si>
  <si>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</si>
  <si>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</si>
  <si>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</si>
  <si>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</si>
  <si>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</si>
  <si>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</si>
  <si>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</si>
  <si>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</si>
  <si>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</si>
  <si>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</si>
  <si>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</si>
  <si>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</si>
  <si>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</si>
  <si>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</si>
  <si>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</si>
  <si>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</si>
  <si>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</si>
  <si>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</si>
  <si>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</si>
  <si>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</si>
  <si>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</si>
  <si>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</si>
  <si>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</si>
  <si>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</si>
  <si>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</si>
  <si>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</si>
  <si>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</si>
  <si>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</si>
  <si>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</si>
  <si>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</si>
  <si>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</si>
  <si>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</si>
  <si>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</si>
  <si>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</si>
  <si>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</si>
  <si>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</si>
  <si>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</si>
  <si>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</si>
  <si>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</si>
  <si>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</si>
  <si>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</si>
  <si>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</si>
  <si>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</si>
  <si>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</si>
  <si>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</si>
  <si>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</si>
  <si>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</si>
  <si>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</si>
  <si>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</si>
  <si>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</si>
  <si>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</si>
  <si>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</si>
  <si>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</si>
  <si>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</si>
  <si>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</si>
  <si>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</si>
  <si>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</si>
  <si>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</si>
  <si>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</si>
  <si>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</si>
  <si>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</si>
  <si>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</si>
  <si>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</si>
  <si>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</si>
  <si>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</si>
  <si>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</si>
  <si>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</si>
  <si>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</si>
  <si>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</si>
  <si>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</si>
  <si>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</si>
  <si>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</si>
  <si>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</si>
  <si>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</si>
  <si>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</si>
  <si>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</si>
  <si>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</si>
  <si>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</si>
  <si>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</si>
  <si>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</si>
  <si>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</si>
  <si>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</si>
  <si>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</si>
  <si>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</si>
  <si>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</si>
  <si>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</si>
  <si>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</si>
  <si>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</si>
  <si>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</si>
  <si>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</si>
  <si>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</si>
  <si>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</si>
  <si>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笠間市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</si>
  <si>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</si>
  <si>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</si>
  <si>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</si>
  <si>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</si>
  <si>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</si>
  <si>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</si>
  <si>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</si>
  <si>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</si>
  <si>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</si>
  <si>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</si>
  <si>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</si>
  <si>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</si>
  <si>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</si>
  <si>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①有形固定資産減価償却率は増加傾向にあり，類似団体平均値と比較しても高い傾向である。今後の老朽管路や施設更新は，水需要や財政状況を踏まえ計画的に実施する。</t>
    </r>
    <r>
      <rPr>
        <sz val="11"/>
        <color rgb="FFFF0000"/>
        <rFont val="ＭＳ ゴシック"/>
      </rPr>
      <t xml:space="preserve">
</t>
    </r>
    <r>
      <rPr>
        <sz val="11"/>
        <color auto="1"/>
        <rFont val="ＭＳ ゴシック"/>
      </rPr>
      <t>②管路経年化率は，継続的に管路台帳の精査に取り組んだことにより，整備年度不明管路の把握に努めたことで対象管路が増加したため，類似団体平均値と比較して低くなっている。令和2年度に石綿管を解消が終了し，令和3年度以降は老朽管の更新を重点的に進めている。</t>
    </r>
    <r>
      <rPr>
        <sz val="11"/>
        <color rgb="FFFF0000"/>
        <rFont val="ＭＳ ゴシック"/>
      </rPr>
      <t xml:space="preserve">
</t>
    </r>
    <r>
      <rPr>
        <sz val="11"/>
        <color auto="1"/>
        <rFont val="ＭＳ ゴシック"/>
      </rPr>
      <t>③管路更新率は，類似団体平均値より低くなっている。今後は，老朽管路の更新を計画的に実施し，管路更新率の上昇を図る。</t>
    </r>
    <rPh sb="87" eb="90">
      <t>ケイゾクテキ</t>
    </rPh>
    <rPh sb="122" eb="123">
      <t>ツト</t>
    </rPh>
    <rPh sb="128" eb="130">
      <t>タイショウ</t>
    </rPh>
    <rPh sb="130" eb="132">
      <t>カンロ</t>
    </rPh>
    <rPh sb="133" eb="135">
      <t>ゾウカ</t>
    </rPh>
    <rPh sb="177" eb="179">
      <t>レイワ</t>
    </rPh>
    <rPh sb="180" eb="182">
      <t>ネンド</t>
    </rPh>
    <rPh sb="182" eb="184">
      <t>イコウ</t>
    </rPh>
    <rPh sb="192" eb="194">
      <t>ジュウテン</t>
    </rPh>
    <rPh sb="194" eb="195">
      <t>テキ</t>
    </rPh>
    <phoneticPr fontId="1"/>
  </si>
  <si>
    <r>
      <t xml:space="preserve"> </t>
    </r>
    <r>
      <rPr>
        <sz val="11"/>
        <color auto="1"/>
        <rFont val="ＭＳ ゴシック"/>
      </rPr>
      <t>経常収支比率や料金回収率は，営業収益の減少等により，数値が減少しているが現状では安定した経営ができている。
　平成29年度から，包括業務等委託内容を拡大してはいるものの，今後は民間手法の導入や水道事業経営戦略等を活用した施設の更新などにより，効率的な事業運営を実施する必要がある。
　一方，水道施設や管路の老朽化・水源の確保等が今後の課題となっていることから，老朽管路や施設の更新により，老朽化の解消や有収率の向上を図る。</t>
    </r>
    <rPh sb="15" eb="17">
      <t>エイギョウ</t>
    </rPh>
    <rPh sb="17" eb="19">
      <t>シュウエキ</t>
    </rPh>
    <rPh sb="20" eb="22">
      <t>ゲンショウ</t>
    </rPh>
    <rPh sb="22" eb="23">
      <t>トウ</t>
    </rPh>
    <rPh sb="30" eb="32">
      <t>ゲンショウ</t>
    </rPh>
    <rPh sb="65" eb="67">
      <t>ホウカツ</t>
    </rPh>
    <phoneticPr fontId="1"/>
  </si>
  <si>
    <r>
      <t>①経常収支比率は，100％以上を保っており健全であり，類似団体平均値を上回っている状況にある。しかし，</t>
    </r>
    <r>
      <rPr>
        <sz val="11"/>
        <color theme="1"/>
        <rFont val="ＭＳ ゴシック"/>
      </rPr>
      <t xml:space="preserve">将来的には人口の減少に伴う給水収益の減少が予想されるため，事務の効率化等さらなる費用の削減に努める必要性がある。
③流動比率は，類似団体平均値を下回っているものの，短期債務に対する十分な支払い能力がある。
④企業債残高対給水収益比率は類似団体より低く良好であるものの，今後は，老朽管路や施設の更新に多額の資金が必要となることから，適正な企業債発行に努める。
</t>
    </r>
    <r>
      <rPr>
        <sz val="11"/>
        <color auto="1"/>
        <rFont val="ＭＳ ゴシック"/>
      </rPr>
      <t>⑤料金回収率は，給水収益が減少したため数値が減少したが，100％を超えており給水に必要な費用を給水収益で賄えている。今後も引き続き委託業務の拡大など，効率的な事業運営に努める。</t>
    </r>
    <r>
      <rPr>
        <sz val="11"/>
        <color rgb="FFFF0000"/>
        <rFont val="ＭＳ ゴシック"/>
      </rPr>
      <t xml:space="preserve">
</t>
    </r>
    <r>
      <rPr>
        <sz val="11"/>
        <color auto="1"/>
        <rFont val="ＭＳ ゴシック"/>
      </rPr>
      <t>⑥給水原価は，年間総有収水量が減少したことにより数値が増加し，類似団体平均値より高くなっているため，今後も引き続き維持管理費の適正化に努める。</t>
    </r>
    <r>
      <rPr>
        <sz val="11"/>
        <color rgb="FFFF0000"/>
        <rFont val="ＭＳ ゴシック"/>
      </rPr>
      <t xml:space="preserve">
</t>
    </r>
    <r>
      <rPr>
        <sz val="11"/>
        <color auto="1"/>
        <rFont val="ＭＳ ゴシック"/>
      </rPr>
      <t>⑦施設利用率は，類似団体平均値より高く良好である。今後の施設更新においても，的確な水需要予測による施設の適正化が必要である。</t>
    </r>
    <r>
      <rPr>
        <sz val="11"/>
        <color rgb="FFFF0000"/>
        <rFont val="ＭＳ ゴシック"/>
      </rPr>
      <t xml:space="preserve">
</t>
    </r>
    <r>
      <rPr>
        <sz val="11"/>
        <color auto="1"/>
        <rFont val="ＭＳ ゴシック"/>
      </rPr>
      <t>⑧有収率は，無効水量が増加したことにより減少しており，類似団体平均値を下回っていることから，有収率向上のため，老朽管路更新や漏水発生時の早期対応により無効水量の減少に努める必要がある。</t>
    </r>
    <rPh sb="123" eb="125">
      <t>シタマワ</t>
    </rPh>
    <rPh sb="194" eb="196">
      <t>シセツ</t>
    </rPh>
    <rPh sb="238" eb="240">
      <t>キュウスイ</t>
    </rPh>
    <rPh sb="240" eb="242">
      <t>シュウエキ</t>
    </rPh>
    <rPh sb="252" eb="254">
      <t>ゲンショウ</t>
    </rPh>
    <rPh sb="326" eb="328">
      <t>ネンカン</t>
    </rPh>
    <rPh sb="328" eb="329">
      <t>ソウ</t>
    </rPh>
    <rPh sb="329" eb="331">
      <t>ユウシュウ</t>
    </rPh>
    <rPh sb="331" eb="333">
      <t>スイリョウ</t>
    </rPh>
    <rPh sb="334" eb="336">
      <t>ゲンショウ</t>
    </rPh>
    <rPh sb="346" eb="348">
      <t>ゾウカ</t>
    </rPh>
    <rPh sb="403" eb="406">
      <t>ヘイキンチ</t>
    </rPh>
    <rPh sb="408" eb="409">
      <t>タカ</t>
    </rPh>
    <rPh sb="465" eb="467">
      <t>ゾウカ</t>
    </rPh>
    <rPh sb="474" eb="476">
      <t>ゲンショウ</t>
    </rPh>
    <rPh sb="534" eb="536">
      <t>ゲンショウ</t>
    </rPh>
    <rPh sb="537" eb="538">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</si>
</sst>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0.21</c:v>
                </c:pt>
                <c:pt idx="1">
                  <c:v>0.1</c:v>
                </c:pt>
                <c:pt idx="2">
                  <c:v>8.e-002</c:v>
                </c:pt>
                <c:pt idx="3">
                  <c:v>0.33</c:v>
                </c:pt>
                <c:pt idx="4">
                  <c:v>0.27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c:v>
                </c:pt>
                <c:pt idx="2">
                  <c:v>0.56000000000000005</c:v>
                </c:pt>
                <c:pt idx="3">
                  <c:v>0.6</c:v>
                </c:pt>
                <c:pt idx="4">
                  <c:v>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110.97</c:v>
                </c:pt>
                <c:pt idx="1">
                  <c:v>111.76</c:v>
                </c:pt>
                <c:pt idx="2">
                  <c:v>115.03</c:v>
                </c:pt>
                <c:pt idx="3">
                  <c:v>112.59</c:v>
                </c:pt>
                <c:pt idx="4">
                  <c:v>111.76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111.17</c:v>
                </c:pt>
                <c:pt idx="1">
                  <c:v>110.91</c:v>
                </c:pt>
                <c:pt idx="2">
                  <c:v>111.49</c:v>
                </c:pt>
                <c:pt idx="3">
                  <c:v>109.09</c:v>
                </c:pt>
                <c:pt idx="4">
                  <c:v>109.05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61.14</c:v>
                </c:pt>
                <c:pt idx="1">
                  <c:v>62.4</c:v>
                </c:pt>
                <c:pt idx="2">
                  <c:v>63.69</c:v>
                </c:pt>
                <c:pt idx="3">
                  <c:v>64.81</c:v>
                </c:pt>
                <c:pt idx="4">
                  <c:v>65.64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48.55</c:v>
                </c:pt>
                <c:pt idx="1">
                  <c:v>49.2</c:v>
                </c:pt>
                <c:pt idx="2">
                  <c:v>50.01</c:v>
                </c:pt>
                <c:pt idx="3">
                  <c:v>50.99</c:v>
                </c:pt>
                <c:pt idx="4">
                  <c:v>51.79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14.24</c:v>
                </c:pt>
                <c:pt idx="1">
                  <c:v>13.83</c:v>
                </c:pt>
                <c:pt idx="2">
                  <c:v>14.31</c:v>
                </c:pt>
                <c:pt idx="3">
                  <c:v>14.57</c:v>
                </c:pt>
                <c:pt idx="4">
                  <c:v>15.36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17.11</c:v>
                </c:pt>
                <c:pt idx="1">
                  <c:v>18.329999999999998</c:v>
                </c:pt>
                <c:pt idx="2">
                  <c:v>20.27</c:v>
                </c:pt>
                <c:pt idx="3">
                  <c:v>21.69</c:v>
                </c:pt>
                <c:pt idx="4">
                  <c:v>23.19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0.78</c:v>
                </c:pt>
                <c:pt idx="1">
                  <c:v>0.92</c:v>
                </c:pt>
                <c:pt idx="2">
                  <c:v>0.87</c:v>
                </c:pt>
                <c:pt idx="3">
                  <c:v>0.93</c:v>
                </c:pt>
                <c:pt idx="4">
                  <c:v>1.02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535.71</c:v>
                </c:pt>
                <c:pt idx="1">
                  <c:v>577.89</c:v>
                </c:pt>
                <c:pt idx="2">
                  <c:v>431.88</c:v>
                </c:pt>
                <c:pt idx="3">
                  <c:v>384.29</c:v>
                </c:pt>
                <c:pt idx="4">
                  <c:v>277.55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360.86</c:v>
                </c:pt>
                <c:pt idx="1">
                  <c:v>350.79</c:v>
                </c:pt>
                <c:pt idx="2">
                  <c:v>354.57</c:v>
                </c:pt>
                <c:pt idx="3">
                  <c:v>357.74</c:v>
                </c:pt>
                <c:pt idx="4">
                  <c:v>344.88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159.5</c:v>
                </c:pt>
                <c:pt idx="1">
                  <c:v>148.30000000000001</c:v>
                </c:pt>
                <c:pt idx="2">
                  <c:v>184.27</c:v>
                </c:pt>
                <c:pt idx="3">
                  <c:v>181.41</c:v>
                </c:pt>
                <c:pt idx="4">
                  <c:v>227.99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309.27999999999997</c:v>
                </c:pt>
                <c:pt idx="1">
                  <c:v>322.92</c:v>
                </c:pt>
                <c:pt idx="2">
                  <c:v>303.45999999999998</c:v>
                </c:pt>
                <c:pt idx="3">
                  <c:v>307.27999999999997</c:v>
                </c:pt>
                <c:pt idx="4">
                  <c:v>304.02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104.73</c:v>
                </c:pt>
                <c:pt idx="1">
                  <c:v>107.37</c:v>
                </c:pt>
                <c:pt idx="2">
                  <c:v>109.61</c:v>
                </c:pt>
                <c:pt idx="3">
                  <c:v>107.12</c:v>
                </c:pt>
                <c:pt idx="4">
                  <c:v>106.48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103.32</c:v>
                </c:pt>
                <c:pt idx="1">
                  <c:v>100.85</c:v>
                </c:pt>
                <c:pt idx="2">
                  <c:v>103.79</c:v>
                </c:pt>
                <c:pt idx="3">
                  <c:v>98.3</c:v>
                </c:pt>
                <c:pt idx="4">
                  <c:v>98.89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207.71</c:v>
                </c:pt>
                <c:pt idx="1">
                  <c:v>201.13</c:v>
                </c:pt>
                <c:pt idx="2">
                  <c:v>197.68</c:v>
                </c:pt>
                <c:pt idx="3">
                  <c:v>203.38</c:v>
                </c:pt>
                <c:pt idx="4">
                  <c:v>205.12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168.56</c:v>
                </c:pt>
                <c:pt idx="1">
                  <c:v>167.1</c:v>
                </c:pt>
                <c:pt idx="2">
                  <c:v>167.86</c:v>
                </c:pt>
                <c:pt idx="3">
                  <c:v>173.68</c:v>
                </c:pt>
                <c:pt idx="4">
                  <c:v>174.52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80.19</c:v>
                </c:pt>
                <c:pt idx="1">
                  <c:v>81.540000000000006</c:v>
                </c:pt>
                <c:pt idx="2">
                  <c:v>82.78</c:v>
                </c:pt>
                <c:pt idx="3">
                  <c:v>81.180000000000007</c:v>
                </c:pt>
                <c:pt idx="4">
                  <c:v>80.650000000000006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59.51</c:v>
                </c:pt>
                <c:pt idx="1">
                  <c:v>59.91</c:v>
                </c:pt>
                <c:pt idx="2">
                  <c:v>59.4</c:v>
                </c:pt>
                <c:pt idx="3">
                  <c:v>59.24</c:v>
                </c:pt>
                <c:pt idx="4">
                  <c:v>58.77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82.28</c:v>
                </c:pt>
                <c:pt idx="1">
                  <c:v>81.53</c:v>
                </c:pt>
                <c:pt idx="2">
                  <c:v>80.489999999999995</c:v>
                </c:pt>
                <c:pt idx="3">
                  <c:v>82.07</c:v>
                </c:pt>
                <c:pt idx="4">
                  <c:v>81.81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87.08</c:v>
                </c:pt>
                <c:pt idx="1">
                  <c:v>87.26</c:v>
                </c:pt>
                <c:pt idx="2">
                  <c:v>87.57</c:v>
                </c:pt>
                <c:pt idx="3">
                  <c:v>87.26</c:v>
                </c:pt>
                <c:pt idx="4">
                  <c:v>86.95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8</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7"/>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73183</v>
      </c>
      <c r="AM8" s="29"/>
      <c r="AN8" s="29"/>
      <c r="AO8" s="29"/>
      <c r="AP8" s="29"/>
      <c r="AQ8" s="29"/>
      <c r="AR8" s="29"/>
      <c r="AS8" s="29"/>
      <c r="AT8" s="7">
        <f>データ!$S$6</f>
        <v>240.4</v>
      </c>
      <c r="AU8" s="15"/>
      <c r="AV8" s="15"/>
      <c r="AW8" s="15"/>
      <c r="AX8" s="15"/>
      <c r="AY8" s="15"/>
      <c r="AZ8" s="15"/>
      <c r="BA8" s="15"/>
      <c r="BB8" s="27">
        <f>データ!$T$6</f>
        <v>304.42</v>
      </c>
      <c r="BC8" s="27"/>
      <c r="BD8" s="27"/>
      <c r="BE8" s="27"/>
      <c r="BF8" s="27"/>
      <c r="BG8" s="27"/>
      <c r="BH8" s="27"/>
      <c r="BI8" s="27"/>
      <c r="BJ8" s="3"/>
      <c r="BK8" s="3"/>
      <c r="BL8" s="36" t="s">
        <v>11</v>
      </c>
      <c r="BM8" s="47"/>
      <c r="BN8" s="54" t="s">
        <v>19</v>
      </c>
      <c r="BO8" s="54"/>
      <c r="BP8" s="54"/>
      <c r="BQ8" s="54"/>
      <c r="BR8" s="54"/>
      <c r="BS8" s="54"/>
      <c r="BT8" s="54"/>
      <c r="BU8" s="54"/>
      <c r="BV8" s="54"/>
      <c r="BW8" s="54"/>
      <c r="BX8" s="54"/>
      <c r="BY8" s="58"/>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15</v>
      </c>
      <c r="BC9" s="25"/>
      <c r="BD9" s="25"/>
      <c r="BE9" s="25"/>
      <c r="BF9" s="25"/>
      <c r="BG9" s="25"/>
      <c r="BH9" s="25"/>
      <c r="BI9" s="25"/>
      <c r="BJ9" s="3"/>
      <c r="BK9" s="3"/>
      <c r="BL9" s="37" t="s">
        <v>30</v>
      </c>
      <c r="BM9" s="48"/>
      <c r="BN9" s="55" t="s">
        <v>31</v>
      </c>
      <c r="BO9" s="55"/>
      <c r="BP9" s="55"/>
      <c r="BQ9" s="55"/>
      <c r="BR9" s="55"/>
      <c r="BS9" s="55"/>
      <c r="BT9" s="55"/>
      <c r="BU9" s="55"/>
      <c r="BV9" s="55"/>
      <c r="BW9" s="55"/>
      <c r="BX9" s="55"/>
      <c r="BY9" s="59"/>
    </row>
    <row r="10" spans="1:78" ht="18.75" customHeight="1">
      <c r="A10" s="2"/>
      <c r="B10" s="7" t="str">
        <f>データ!$N$6</f>
        <v>-</v>
      </c>
      <c r="C10" s="15"/>
      <c r="D10" s="15"/>
      <c r="E10" s="15"/>
      <c r="F10" s="15"/>
      <c r="G10" s="15"/>
      <c r="H10" s="15"/>
      <c r="I10" s="7">
        <f>データ!$O$6</f>
        <v>71.78</v>
      </c>
      <c r="J10" s="15"/>
      <c r="K10" s="15"/>
      <c r="L10" s="15"/>
      <c r="M10" s="15"/>
      <c r="N10" s="15"/>
      <c r="O10" s="24"/>
      <c r="P10" s="27">
        <f>データ!$P$6</f>
        <v>84.41</v>
      </c>
      <c r="Q10" s="27"/>
      <c r="R10" s="27"/>
      <c r="S10" s="27"/>
      <c r="T10" s="27"/>
      <c r="U10" s="27"/>
      <c r="V10" s="27"/>
      <c r="W10" s="29">
        <f>データ!$Q$6</f>
        <v>3855</v>
      </c>
      <c r="X10" s="29"/>
      <c r="Y10" s="29"/>
      <c r="Z10" s="29"/>
      <c r="AA10" s="29"/>
      <c r="AB10" s="29"/>
      <c r="AC10" s="29"/>
      <c r="AD10" s="2"/>
      <c r="AE10" s="2"/>
      <c r="AF10" s="2"/>
      <c r="AG10" s="2"/>
      <c r="AH10" s="2"/>
      <c r="AI10" s="2"/>
      <c r="AJ10" s="2"/>
      <c r="AK10" s="2"/>
      <c r="AL10" s="29">
        <f>データ!$U$6</f>
        <v>61550</v>
      </c>
      <c r="AM10" s="29"/>
      <c r="AN10" s="29"/>
      <c r="AO10" s="29"/>
      <c r="AP10" s="29"/>
      <c r="AQ10" s="29"/>
      <c r="AR10" s="29"/>
      <c r="AS10" s="29"/>
      <c r="AT10" s="7">
        <f>データ!$V$6</f>
        <v>166.27</v>
      </c>
      <c r="AU10" s="15"/>
      <c r="AV10" s="15"/>
      <c r="AW10" s="15"/>
      <c r="AX10" s="15"/>
      <c r="AY10" s="15"/>
      <c r="AZ10" s="15"/>
      <c r="BA10" s="15"/>
      <c r="BB10" s="27">
        <f>データ!$W$6</f>
        <v>370.18</v>
      </c>
      <c r="BC10" s="27"/>
      <c r="BD10" s="27"/>
      <c r="BE10" s="27"/>
      <c r="BF10" s="27"/>
      <c r="BG10" s="27"/>
      <c r="BH10" s="27"/>
      <c r="BI10" s="27"/>
      <c r="BJ10" s="2"/>
      <c r="BK10" s="2"/>
      <c r="BL10" s="38" t="s">
        <v>33</v>
      </c>
      <c r="BM10" s="49"/>
      <c r="BN10" s="56" t="s">
        <v>35</v>
      </c>
      <c r="BO10" s="56"/>
      <c r="BP10" s="56"/>
      <c r="BQ10" s="56"/>
      <c r="BR10" s="56"/>
      <c r="BS10" s="56"/>
      <c r="BT10" s="56"/>
      <c r="BU10" s="56"/>
      <c r="BV10" s="56"/>
      <c r="BW10" s="56"/>
      <c r="BX10" s="56"/>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1"/>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3"/>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3"/>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50"/>
      <c r="BN45" s="50"/>
      <c r="BO45" s="50"/>
      <c r="BP45" s="50"/>
      <c r="BQ45" s="50"/>
      <c r="BR45" s="50"/>
      <c r="BS45" s="50"/>
      <c r="BT45" s="50"/>
      <c r="BU45" s="50"/>
      <c r="BV45" s="50"/>
      <c r="BW45" s="50"/>
      <c r="BX45" s="50"/>
      <c r="BY45" s="50"/>
      <c r="BZ45" s="6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108</v>
      </c>
      <c r="BM47" s="52"/>
      <c r="BN47" s="52"/>
      <c r="BO47" s="52"/>
      <c r="BP47" s="52"/>
      <c r="BQ47" s="52"/>
      <c r="BR47" s="52"/>
      <c r="BS47" s="52"/>
      <c r="BT47" s="52"/>
      <c r="BU47" s="52"/>
      <c r="BV47" s="52"/>
      <c r="BW47" s="52"/>
      <c r="BX47" s="52"/>
      <c r="BY47" s="52"/>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3"/>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6</v>
      </c>
      <c r="BM64" s="50"/>
      <c r="BN64" s="50"/>
      <c r="BO64" s="50"/>
      <c r="BP64" s="50"/>
      <c r="BQ64" s="50"/>
      <c r="BR64" s="50"/>
      <c r="BS64" s="50"/>
      <c r="BT64" s="50"/>
      <c r="BU64" s="50"/>
      <c r="BV64" s="50"/>
      <c r="BW64" s="50"/>
      <c r="BX64" s="50"/>
      <c r="BY64" s="50"/>
      <c r="BZ64" s="6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2"/>
      <c r="BN66" s="52"/>
      <c r="BO66" s="52"/>
      <c r="BP66" s="52"/>
      <c r="BQ66" s="52"/>
      <c r="BR66" s="52"/>
      <c r="BS66" s="52"/>
      <c r="BT66" s="52"/>
      <c r="BU66" s="52"/>
      <c r="BV66" s="52"/>
      <c r="BW66" s="52"/>
      <c r="BX66" s="52"/>
      <c r="BY66" s="52"/>
      <c r="BZ66" s="6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3"/>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3"/>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3"/>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3"/>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4"/>
    </row>
    <row r="83" spans="1:78">
      <c r="C83" s="21"/>
    </row>
    <row r="84" spans="1:78" hidden="1">
      <c r="B84" s="12" t="s">
        <v>42</v>
      </c>
      <c r="C84" s="12"/>
      <c r="D84" s="12"/>
      <c r="E84" s="12" t="s">
        <v>43</v>
      </c>
      <c r="F84" s="12" t="s">
        <v>45</v>
      </c>
      <c r="G84" s="12" t="s">
        <v>47</v>
      </c>
      <c r="H84" s="12" t="s">
        <v>41</v>
      </c>
      <c r="I84" s="12" t="s">
        <v>9</v>
      </c>
      <c r="J84" s="12" t="s">
        <v>25</v>
      </c>
      <c r="K84" s="12" t="s">
        <v>48</v>
      </c>
      <c r="L84" s="12" t="s">
        <v>49</v>
      </c>
      <c r="M84" s="12" t="s">
        <v>32</v>
      </c>
      <c r="N84" s="12" t="s">
        <v>51</v>
      </c>
      <c r="O84" s="12" t="s">
        <v>53</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XnM/yEJH0ooybN2OmEjAAdnVvhKDuRfwRPMY3rJAz0qCm2XkD6UZg8ibHwGJ5uS3roy+bFjisqDL4BlMocgSTw==" saltValue="3fhvEdipyahYwcl49vZuP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6" t="s">
        <v>55</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18</v>
      </c>
      <c r="B3" s="68" t="s">
        <v>50</v>
      </c>
      <c r="C3" s="68" t="s">
        <v>57</v>
      </c>
      <c r="D3" s="68" t="s">
        <v>59</v>
      </c>
      <c r="E3" s="68" t="s">
        <v>4</v>
      </c>
      <c r="F3" s="68" t="s">
        <v>3</v>
      </c>
      <c r="G3" s="68" t="s">
        <v>24</v>
      </c>
      <c r="H3" s="75" t="s">
        <v>29</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6" t="s">
        <v>60</v>
      </c>
      <c r="B4" s="69"/>
      <c r="C4" s="69"/>
      <c r="D4" s="69"/>
      <c r="E4" s="69"/>
      <c r="F4" s="69"/>
      <c r="G4" s="69"/>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64</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62</v>
      </c>
      <c r="DT4" s="85"/>
      <c r="DU4" s="85"/>
      <c r="DV4" s="85"/>
      <c r="DW4" s="85"/>
      <c r="DX4" s="85"/>
      <c r="DY4" s="85"/>
      <c r="DZ4" s="85"/>
      <c r="EA4" s="85"/>
      <c r="EB4" s="85"/>
      <c r="EC4" s="85"/>
      <c r="ED4" s="85" t="s">
        <v>68</v>
      </c>
      <c r="EE4" s="85"/>
      <c r="EF4" s="85"/>
      <c r="EG4" s="85"/>
      <c r="EH4" s="85"/>
      <c r="EI4" s="85"/>
      <c r="EJ4" s="85"/>
      <c r="EK4" s="85"/>
      <c r="EL4" s="85"/>
      <c r="EM4" s="85"/>
      <c r="EN4" s="85"/>
    </row>
    <row r="5" spans="1:144">
      <c r="A5" s="66" t="s">
        <v>27</v>
      </c>
      <c r="B5" s="70"/>
      <c r="C5" s="70"/>
      <c r="D5" s="70"/>
      <c r="E5" s="70"/>
      <c r="F5" s="70"/>
      <c r="G5" s="70"/>
      <c r="H5" s="77" t="s">
        <v>56</v>
      </c>
      <c r="I5" s="77" t="s">
        <v>69</v>
      </c>
      <c r="J5" s="77" t="s">
        <v>70</v>
      </c>
      <c r="K5" s="77" t="s">
        <v>71</v>
      </c>
      <c r="L5" s="77" t="s">
        <v>72</v>
      </c>
      <c r="M5" s="77" t="s">
        <v>5</v>
      </c>
      <c r="N5" s="77" t="s">
        <v>73</v>
      </c>
      <c r="O5" s="77" t="s">
        <v>74</v>
      </c>
      <c r="P5" s="77" t="s">
        <v>75</v>
      </c>
      <c r="Q5" s="77" t="s">
        <v>76</v>
      </c>
      <c r="R5" s="77" t="s">
        <v>77</v>
      </c>
      <c r="S5" s="77" t="s">
        <v>78</v>
      </c>
      <c r="T5" s="77" t="s">
        <v>65</v>
      </c>
      <c r="U5" s="77" t="s">
        <v>79</v>
      </c>
      <c r="V5" s="77" t="s">
        <v>80</v>
      </c>
      <c r="W5" s="77" t="s">
        <v>81</v>
      </c>
      <c r="X5" s="77" t="s">
        <v>82</v>
      </c>
      <c r="Y5" s="77" t="s">
        <v>83</v>
      </c>
      <c r="Z5" s="77" t="s">
        <v>84</v>
      </c>
      <c r="AA5" s="77" t="s">
        <v>85</v>
      </c>
      <c r="AB5" s="77" t="s">
        <v>86</v>
      </c>
      <c r="AC5" s="77" t="s">
        <v>87</v>
      </c>
      <c r="AD5" s="77" t="s">
        <v>89</v>
      </c>
      <c r="AE5" s="77" t="s">
        <v>90</v>
      </c>
      <c r="AF5" s="77" t="s">
        <v>91</v>
      </c>
      <c r="AG5" s="77" t="s">
        <v>92</v>
      </c>
      <c r="AH5" s="77" t="s">
        <v>42</v>
      </c>
      <c r="AI5" s="77" t="s">
        <v>82</v>
      </c>
      <c r="AJ5" s="77" t="s">
        <v>83</v>
      </c>
      <c r="AK5" s="77" t="s">
        <v>84</v>
      </c>
      <c r="AL5" s="77" t="s">
        <v>85</v>
      </c>
      <c r="AM5" s="77" t="s">
        <v>86</v>
      </c>
      <c r="AN5" s="77" t="s">
        <v>87</v>
      </c>
      <c r="AO5" s="77" t="s">
        <v>89</v>
      </c>
      <c r="AP5" s="77" t="s">
        <v>90</v>
      </c>
      <c r="AQ5" s="77" t="s">
        <v>91</v>
      </c>
      <c r="AR5" s="77" t="s">
        <v>92</v>
      </c>
      <c r="AS5" s="77" t="s">
        <v>88</v>
      </c>
      <c r="AT5" s="77" t="s">
        <v>82</v>
      </c>
      <c r="AU5" s="77" t="s">
        <v>83</v>
      </c>
      <c r="AV5" s="77" t="s">
        <v>84</v>
      </c>
      <c r="AW5" s="77" t="s">
        <v>85</v>
      </c>
      <c r="AX5" s="77" t="s">
        <v>86</v>
      </c>
      <c r="AY5" s="77" t="s">
        <v>87</v>
      </c>
      <c r="AZ5" s="77" t="s">
        <v>89</v>
      </c>
      <c r="BA5" s="77" t="s">
        <v>90</v>
      </c>
      <c r="BB5" s="77" t="s">
        <v>91</v>
      </c>
      <c r="BC5" s="77" t="s">
        <v>92</v>
      </c>
      <c r="BD5" s="77" t="s">
        <v>88</v>
      </c>
      <c r="BE5" s="77" t="s">
        <v>82</v>
      </c>
      <c r="BF5" s="77" t="s">
        <v>83</v>
      </c>
      <c r="BG5" s="77" t="s">
        <v>84</v>
      </c>
      <c r="BH5" s="77" t="s">
        <v>85</v>
      </c>
      <c r="BI5" s="77" t="s">
        <v>86</v>
      </c>
      <c r="BJ5" s="77" t="s">
        <v>87</v>
      </c>
      <c r="BK5" s="77" t="s">
        <v>89</v>
      </c>
      <c r="BL5" s="77" t="s">
        <v>90</v>
      </c>
      <c r="BM5" s="77" t="s">
        <v>91</v>
      </c>
      <c r="BN5" s="77" t="s">
        <v>92</v>
      </c>
      <c r="BO5" s="77" t="s">
        <v>88</v>
      </c>
      <c r="BP5" s="77" t="s">
        <v>82</v>
      </c>
      <c r="BQ5" s="77" t="s">
        <v>83</v>
      </c>
      <c r="BR5" s="77" t="s">
        <v>84</v>
      </c>
      <c r="BS5" s="77" t="s">
        <v>85</v>
      </c>
      <c r="BT5" s="77" t="s">
        <v>86</v>
      </c>
      <c r="BU5" s="77" t="s">
        <v>87</v>
      </c>
      <c r="BV5" s="77" t="s">
        <v>89</v>
      </c>
      <c r="BW5" s="77" t="s">
        <v>90</v>
      </c>
      <c r="BX5" s="77" t="s">
        <v>91</v>
      </c>
      <c r="BY5" s="77" t="s">
        <v>92</v>
      </c>
      <c r="BZ5" s="77" t="s">
        <v>88</v>
      </c>
      <c r="CA5" s="77" t="s">
        <v>82</v>
      </c>
      <c r="CB5" s="77" t="s">
        <v>83</v>
      </c>
      <c r="CC5" s="77" t="s">
        <v>84</v>
      </c>
      <c r="CD5" s="77" t="s">
        <v>85</v>
      </c>
      <c r="CE5" s="77" t="s">
        <v>86</v>
      </c>
      <c r="CF5" s="77" t="s">
        <v>87</v>
      </c>
      <c r="CG5" s="77" t="s">
        <v>89</v>
      </c>
      <c r="CH5" s="77" t="s">
        <v>90</v>
      </c>
      <c r="CI5" s="77" t="s">
        <v>91</v>
      </c>
      <c r="CJ5" s="77" t="s">
        <v>92</v>
      </c>
      <c r="CK5" s="77" t="s">
        <v>88</v>
      </c>
      <c r="CL5" s="77" t="s">
        <v>82</v>
      </c>
      <c r="CM5" s="77" t="s">
        <v>83</v>
      </c>
      <c r="CN5" s="77" t="s">
        <v>84</v>
      </c>
      <c r="CO5" s="77" t="s">
        <v>85</v>
      </c>
      <c r="CP5" s="77" t="s">
        <v>86</v>
      </c>
      <c r="CQ5" s="77" t="s">
        <v>87</v>
      </c>
      <c r="CR5" s="77" t="s">
        <v>89</v>
      </c>
      <c r="CS5" s="77" t="s">
        <v>90</v>
      </c>
      <c r="CT5" s="77" t="s">
        <v>91</v>
      </c>
      <c r="CU5" s="77" t="s">
        <v>92</v>
      </c>
      <c r="CV5" s="77" t="s">
        <v>88</v>
      </c>
      <c r="CW5" s="77" t="s">
        <v>82</v>
      </c>
      <c r="CX5" s="77" t="s">
        <v>83</v>
      </c>
      <c r="CY5" s="77" t="s">
        <v>84</v>
      </c>
      <c r="CZ5" s="77" t="s">
        <v>85</v>
      </c>
      <c r="DA5" s="77" t="s">
        <v>86</v>
      </c>
      <c r="DB5" s="77" t="s">
        <v>87</v>
      </c>
      <c r="DC5" s="77" t="s">
        <v>89</v>
      </c>
      <c r="DD5" s="77" t="s">
        <v>90</v>
      </c>
      <c r="DE5" s="77" t="s">
        <v>91</v>
      </c>
      <c r="DF5" s="77" t="s">
        <v>92</v>
      </c>
      <c r="DG5" s="77" t="s">
        <v>88</v>
      </c>
      <c r="DH5" s="77" t="s">
        <v>82</v>
      </c>
      <c r="DI5" s="77" t="s">
        <v>83</v>
      </c>
      <c r="DJ5" s="77" t="s">
        <v>84</v>
      </c>
      <c r="DK5" s="77" t="s">
        <v>85</v>
      </c>
      <c r="DL5" s="77" t="s">
        <v>86</v>
      </c>
      <c r="DM5" s="77" t="s">
        <v>87</v>
      </c>
      <c r="DN5" s="77" t="s">
        <v>89</v>
      </c>
      <c r="DO5" s="77" t="s">
        <v>90</v>
      </c>
      <c r="DP5" s="77" t="s">
        <v>91</v>
      </c>
      <c r="DQ5" s="77" t="s">
        <v>92</v>
      </c>
      <c r="DR5" s="77" t="s">
        <v>88</v>
      </c>
      <c r="DS5" s="77" t="s">
        <v>82</v>
      </c>
      <c r="DT5" s="77" t="s">
        <v>83</v>
      </c>
      <c r="DU5" s="77" t="s">
        <v>84</v>
      </c>
      <c r="DV5" s="77" t="s">
        <v>85</v>
      </c>
      <c r="DW5" s="77" t="s">
        <v>86</v>
      </c>
      <c r="DX5" s="77" t="s">
        <v>87</v>
      </c>
      <c r="DY5" s="77" t="s">
        <v>89</v>
      </c>
      <c r="DZ5" s="77" t="s">
        <v>90</v>
      </c>
      <c r="EA5" s="77" t="s">
        <v>91</v>
      </c>
      <c r="EB5" s="77" t="s">
        <v>92</v>
      </c>
      <c r="EC5" s="77" t="s">
        <v>88</v>
      </c>
      <c r="ED5" s="77" t="s">
        <v>82</v>
      </c>
      <c r="EE5" s="77" t="s">
        <v>83</v>
      </c>
      <c r="EF5" s="77" t="s">
        <v>84</v>
      </c>
      <c r="EG5" s="77" t="s">
        <v>85</v>
      </c>
      <c r="EH5" s="77" t="s">
        <v>86</v>
      </c>
      <c r="EI5" s="77" t="s">
        <v>87</v>
      </c>
      <c r="EJ5" s="77" t="s">
        <v>89</v>
      </c>
      <c r="EK5" s="77" t="s">
        <v>90</v>
      </c>
      <c r="EL5" s="77" t="s">
        <v>91</v>
      </c>
      <c r="EM5" s="77" t="s">
        <v>92</v>
      </c>
      <c r="EN5" s="77" t="s">
        <v>88</v>
      </c>
    </row>
    <row r="6" spans="1:144" s="65" customFormat="1">
      <c r="A6" s="66" t="s">
        <v>93</v>
      </c>
      <c r="B6" s="71">
        <f t="shared" ref="B6:W6" si="1">B7</f>
        <v>2023</v>
      </c>
      <c r="C6" s="71">
        <f t="shared" si="1"/>
        <v>82163</v>
      </c>
      <c r="D6" s="71">
        <f t="shared" si="1"/>
        <v>46</v>
      </c>
      <c r="E6" s="71">
        <f t="shared" si="1"/>
        <v>1</v>
      </c>
      <c r="F6" s="71">
        <f t="shared" si="1"/>
        <v>0</v>
      </c>
      <c r="G6" s="71">
        <f t="shared" si="1"/>
        <v>1</v>
      </c>
      <c r="H6" s="71" t="str">
        <f t="shared" si="1"/>
        <v>茨城県　笠間市</v>
      </c>
      <c r="I6" s="71" t="str">
        <f t="shared" si="1"/>
        <v>法適用</v>
      </c>
      <c r="J6" s="71" t="str">
        <f t="shared" si="1"/>
        <v>水道事業</v>
      </c>
      <c r="K6" s="71" t="str">
        <f t="shared" si="1"/>
        <v>末端給水事業</v>
      </c>
      <c r="L6" s="71" t="str">
        <f t="shared" si="1"/>
        <v>A4</v>
      </c>
      <c r="M6" s="71" t="str">
        <f t="shared" si="1"/>
        <v>非設置</v>
      </c>
      <c r="N6" s="80" t="str">
        <f t="shared" si="1"/>
        <v>-</v>
      </c>
      <c r="O6" s="80">
        <f t="shared" si="1"/>
        <v>71.78</v>
      </c>
      <c r="P6" s="80">
        <f t="shared" si="1"/>
        <v>84.41</v>
      </c>
      <c r="Q6" s="80">
        <f t="shared" si="1"/>
        <v>3855</v>
      </c>
      <c r="R6" s="80">
        <f t="shared" si="1"/>
        <v>73183</v>
      </c>
      <c r="S6" s="80">
        <f t="shared" si="1"/>
        <v>240.4</v>
      </c>
      <c r="T6" s="80">
        <f t="shared" si="1"/>
        <v>304.42</v>
      </c>
      <c r="U6" s="80">
        <f t="shared" si="1"/>
        <v>61550</v>
      </c>
      <c r="V6" s="80">
        <f t="shared" si="1"/>
        <v>166.27</v>
      </c>
      <c r="W6" s="80">
        <f t="shared" si="1"/>
        <v>370.18</v>
      </c>
      <c r="X6" s="86">
        <f t="shared" ref="X6:AG6" si="2">IF(X7="",NA(),X7)</f>
        <v>110.97</v>
      </c>
      <c r="Y6" s="86">
        <f t="shared" si="2"/>
        <v>111.76</v>
      </c>
      <c r="Z6" s="86">
        <f t="shared" si="2"/>
        <v>115.03</v>
      </c>
      <c r="AA6" s="86">
        <f t="shared" si="2"/>
        <v>112.59</v>
      </c>
      <c r="AB6" s="86">
        <f t="shared" si="2"/>
        <v>111.76</v>
      </c>
      <c r="AC6" s="86">
        <f t="shared" si="2"/>
        <v>111.17</v>
      </c>
      <c r="AD6" s="86">
        <f t="shared" si="2"/>
        <v>110.91</v>
      </c>
      <c r="AE6" s="86">
        <f t="shared" si="2"/>
        <v>111.49</v>
      </c>
      <c r="AF6" s="86">
        <f t="shared" si="2"/>
        <v>109.09</v>
      </c>
      <c r="AG6" s="86">
        <f t="shared" si="2"/>
        <v>109.05</v>
      </c>
      <c r="AH6" s="80" t="str">
        <f>IF(AH7="","",IF(AH7="-","【-】","【"&amp;SUBSTITUTE(TEXT(AH7,"#,##0.00"),"-","△")&amp;"】"))</f>
        <v>【108.24】</v>
      </c>
      <c r="AI6" s="80">
        <f t="shared" ref="AI6:AR6" si="3">IF(AI7="",NA(),AI7)</f>
        <v>0</v>
      </c>
      <c r="AJ6" s="80">
        <f t="shared" si="3"/>
        <v>0</v>
      </c>
      <c r="AK6" s="80">
        <f t="shared" si="3"/>
        <v>0</v>
      </c>
      <c r="AL6" s="80">
        <f t="shared" si="3"/>
        <v>0</v>
      </c>
      <c r="AM6" s="80">
        <f t="shared" si="3"/>
        <v>0</v>
      </c>
      <c r="AN6" s="86">
        <f t="shared" si="3"/>
        <v>0.78</v>
      </c>
      <c r="AO6" s="86">
        <f t="shared" si="3"/>
        <v>0.92</v>
      </c>
      <c r="AP6" s="86">
        <f t="shared" si="3"/>
        <v>0.87</v>
      </c>
      <c r="AQ6" s="86">
        <f t="shared" si="3"/>
        <v>0.93</v>
      </c>
      <c r="AR6" s="86">
        <f t="shared" si="3"/>
        <v>1.02</v>
      </c>
      <c r="AS6" s="80" t="str">
        <f>IF(AS7="","",IF(AS7="-","【-】","【"&amp;SUBSTITUTE(TEXT(AS7,"#,##0.00"),"-","△")&amp;"】"))</f>
        <v>【1.50】</v>
      </c>
      <c r="AT6" s="86">
        <f t="shared" ref="AT6:BC6" si="4">IF(AT7="",NA(),AT7)</f>
        <v>535.71</v>
      </c>
      <c r="AU6" s="86">
        <f t="shared" si="4"/>
        <v>577.89</v>
      </c>
      <c r="AV6" s="86">
        <f t="shared" si="4"/>
        <v>431.88</v>
      </c>
      <c r="AW6" s="86">
        <f t="shared" si="4"/>
        <v>384.29</v>
      </c>
      <c r="AX6" s="86">
        <f t="shared" si="4"/>
        <v>277.55</v>
      </c>
      <c r="AY6" s="86">
        <f t="shared" si="4"/>
        <v>360.86</v>
      </c>
      <c r="AZ6" s="86">
        <f t="shared" si="4"/>
        <v>350.79</v>
      </c>
      <c r="BA6" s="86">
        <f t="shared" si="4"/>
        <v>354.57</v>
      </c>
      <c r="BB6" s="86">
        <f t="shared" si="4"/>
        <v>357.74</v>
      </c>
      <c r="BC6" s="86">
        <f t="shared" si="4"/>
        <v>344.88</v>
      </c>
      <c r="BD6" s="80" t="str">
        <f>IF(BD7="","",IF(BD7="-","【-】","【"&amp;SUBSTITUTE(TEXT(BD7,"#,##0.00"),"-","△")&amp;"】"))</f>
        <v>【243.36】</v>
      </c>
      <c r="BE6" s="86">
        <f t="shared" ref="BE6:BN6" si="5">IF(BE7="",NA(),BE7)</f>
        <v>159.5</v>
      </c>
      <c r="BF6" s="86">
        <f t="shared" si="5"/>
        <v>148.30000000000001</v>
      </c>
      <c r="BG6" s="86">
        <f t="shared" si="5"/>
        <v>184.27</v>
      </c>
      <c r="BH6" s="86">
        <f t="shared" si="5"/>
        <v>181.41</v>
      </c>
      <c r="BI6" s="86">
        <f t="shared" si="5"/>
        <v>227.99</v>
      </c>
      <c r="BJ6" s="86">
        <f t="shared" si="5"/>
        <v>309.27999999999997</v>
      </c>
      <c r="BK6" s="86">
        <f t="shared" si="5"/>
        <v>322.92</v>
      </c>
      <c r="BL6" s="86">
        <f t="shared" si="5"/>
        <v>303.45999999999998</v>
      </c>
      <c r="BM6" s="86">
        <f t="shared" si="5"/>
        <v>307.27999999999997</v>
      </c>
      <c r="BN6" s="86">
        <f t="shared" si="5"/>
        <v>304.02</v>
      </c>
      <c r="BO6" s="80" t="str">
        <f>IF(BO7="","",IF(BO7="-","【-】","【"&amp;SUBSTITUTE(TEXT(BO7,"#,##0.00"),"-","△")&amp;"】"))</f>
        <v>【265.93】</v>
      </c>
      <c r="BP6" s="86">
        <f t="shared" ref="BP6:BY6" si="6">IF(BP7="",NA(),BP7)</f>
        <v>104.73</v>
      </c>
      <c r="BQ6" s="86">
        <f t="shared" si="6"/>
        <v>107.37</v>
      </c>
      <c r="BR6" s="86">
        <f t="shared" si="6"/>
        <v>109.61</v>
      </c>
      <c r="BS6" s="86">
        <f t="shared" si="6"/>
        <v>107.12</v>
      </c>
      <c r="BT6" s="86">
        <f t="shared" si="6"/>
        <v>106.48</v>
      </c>
      <c r="BU6" s="86">
        <f t="shared" si="6"/>
        <v>103.32</v>
      </c>
      <c r="BV6" s="86">
        <f t="shared" si="6"/>
        <v>100.85</v>
      </c>
      <c r="BW6" s="86">
        <f t="shared" si="6"/>
        <v>103.79</v>
      </c>
      <c r="BX6" s="86">
        <f t="shared" si="6"/>
        <v>98.3</v>
      </c>
      <c r="BY6" s="86">
        <f t="shared" si="6"/>
        <v>98.89</v>
      </c>
      <c r="BZ6" s="80" t="str">
        <f>IF(BZ7="","",IF(BZ7="-","【-】","【"&amp;SUBSTITUTE(TEXT(BZ7,"#,##0.00"),"-","△")&amp;"】"))</f>
        <v>【97.82】</v>
      </c>
      <c r="CA6" s="86">
        <f t="shared" ref="CA6:CJ6" si="7">IF(CA7="",NA(),CA7)</f>
        <v>207.71</v>
      </c>
      <c r="CB6" s="86">
        <f t="shared" si="7"/>
        <v>201.13</v>
      </c>
      <c r="CC6" s="86">
        <f t="shared" si="7"/>
        <v>197.68</v>
      </c>
      <c r="CD6" s="86">
        <f t="shared" si="7"/>
        <v>203.38</v>
      </c>
      <c r="CE6" s="86">
        <f t="shared" si="7"/>
        <v>205.12</v>
      </c>
      <c r="CF6" s="86">
        <f t="shared" si="7"/>
        <v>168.56</v>
      </c>
      <c r="CG6" s="86">
        <f t="shared" si="7"/>
        <v>167.1</v>
      </c>
      <c r="CH6" s="86">
        <f t="shared" si="7"/>
        <v>167.86</v>
      </c>
      <c r="CI6" s="86">
        <f t="shared" si="7"/>
        <v>173.68</v>
      </c>
      <c r="CJ6" s="86">
        <f t="shared" si="7"/>
        <v>174.52</v>
      </c>
      <c r="CK6" s="80" t="str">
        <f>IF(CK7="","",IF(CK7="-","【-】","【"&amp;SUBSTITUTE(TEXT(CK7,"#,##0.00"),"-","△")&amp;"】"))</f>
        <v>【177.56】</v>
      </c>
      <c r="CL6" s="86">
        <f t="shared" ref="CL6:CU6" si="8">IF(CL7="",NA(),CL7)</f>
        <v>80.19</v>
      </c>
      <c r="CM6" s="86">
        <f t="shared" si="8"/>
        <v>81.540000000000006</v>
      </c>
      <c r="CN6" s="86">
        <f t="shared" si="8"/>
        <v>82.78</v>
      </c>
      <c r="CO6" s="86">
        <f t="shared" si="8"/>
        <v>81.180000000000007</v>
      </c>
      <c r="CP6" s="86">
        <f t="shared" si="8"/>
        <v>80.650000000000006</v>
      </c>
      <c r="CQ6" s="86">
        <f t="shared" si="8"/>
        <v>59.51</v>
      </c>
      <c r="CR6" s="86">
        <f t="shared" si="8"/>
        <v>59.91</v>
      </c>
      <c r="CS6" s="86">
        <f t="shared" si="8"/>
        <v>59.4</v>
      </c>
      <c r="CT6" s="86">
        <f t="shared" si="8"/>
        <v>59.24</v>
      </c>
      <c r="CU6" s="86">
        <f t="shared" si="8"/>
        <v>58.77</v>
      </c>
      <c r="CV6" s="80" t="str">
        <f>IF(CV7="","",IF(CV7="-","【-】","【"&amp;SUBSTITUTE(TEXT(CV7,"#,##0.00"),"-","△")&amp;"】"))</f>
        <v>【59.81】</v>
      </c>
      <c r="CW6" s="86">
        <f t="shared" ref="CW6:DF6" si="9">IF(CW7="",NA(),CW7)</f>
        <v>82.28</v>
      </c>
      <c r="CX6" s="86">
        <f t="shared" si="9"/>
        <v>81.53</v>
      </c>
      <c r="CY6" s="86">
        <f t="shared" si="9"/>
        <v>80.489999999999995</v>
      </c>
      <c r="CZ6" s="86">
        <f t="shared" si="9"/>
        <v>82.07</v>
      </c>
      <c r="DA6" s="86">
        <f t="shared" si="9"/>
        <v>81.81</v>
      </c>
      <c r="DB6" s="86">
        <f t="shared" si="9"/>
        <v>87.08</v>
      </c>
      <c r="DC6" s="86">
        <f t="shared" si="9"/>
        <v>87.26</v>
      </c>
      <c r="DD6" s="86">
        <f t="shared" si="9"/>
        <v>87.57</v>
      </c>
      <c r="DE6" s="86">
        <f t="shared" si="9"/>
        <v>87.26</v>
      </c>
      <c r="DF6" s="86">
        <f t="shared" si="9"/>
        <v>86.95</v>
      </c>
      <c r="DG6" s="80" t="str">
        <f>IF(DG7="","",IF(DG7="-","【-】","【"&amp;SUBSTITUTE(TEXT(DG7,"#,##0.00"),"-","△")&amp;"】"))</f>
        <v>【89.42】</v>
      </c>
      <c r="DH6" s="86">
        <f t="shared" ref="DH6:DQ6" si="10">IF(DH7="",NA(),DH7)</f>
        <v>61.14</v>
      </c>
      <c r="DI6" s="86">
        <f t="shared" si="10"/>
        <v>62.4</v>
      </c>
      <c r="DJ6" s="86">
        <f t="shared" si="10"/>
        <v>63.69</v>
      </c>
      <c r="DK6" s="86">
        <f t="shared" si="10"/>
        <v>64.81</v>
      </c>
      <c r="DL6" s="86">
        <f t="shared" si="10"/>
        <v>65.64</v>
      </c>
      <c r="DM6" s="86">
        <f t="shared" si="10"/>
        <v>48.55</v>
      </c>
      <c r="DN6" s="86">
        <f t="shared" si="10"/>
        <v>49.2</v>
      </c>
      <c r="DO6" s="86">
        <f t="shared" si="10"/>
        <v>50.01</v>
      </c>
      <c r="DP6" s="86">
        <f t="shared" si="10"/>
        <v>50.99</v>
      </c>
      <c r="DQ6" s="86">
        <f t="shared" si="10"/>
        <v>51.79</v>
      </c>
      <c r="DR6" s="80" t="str">
        <f>IF(DR7="","",IF(DR7="-","【-】","【"&amp;SUBSTITUTE(TEXT(DR7,"#,##0.00"),"-","△")&amp;"】"))</f>
        <v>【52.02】</v>
      </c>
      <c r="DS6" s="86">
        <f t="shared" ref="DS6:EB6" si="11">IF(DS7="",NA(),DS7)</f>
        <v>14.24</v>
      </c>
      <c r="DT6" s="86">
        <f t="shared" si="11"/>
        <v>13.83</v>
      </c>
      <c r="DU6" s="86">
        <f t="shared" si="11"/>
        <v>14.31</v>
      </c>
      <c r="DV6" s="86">
        <f t="shared" si="11"/>
        <v>14.57</v>
      </c>
      <c r="DW6" s="86">
        <f t="shared" si="11"/>
        <v>15.36</v>
      </c>
      <c r="DX6" s="86">
        <f t="shared" si="11"/>
        <v>17.11</v>
      </c>
      <c r="DY6" s="86">
        <f t="shared" si="11"/>
        <v>18.329999999999998</v>
      </c>
      <c r="DZ6" s="86">
        <f t="shared" si="11"/>
        <v>20.27</v>
      </c>
      <c r="EA6" s="86">
        <f t="shared" si="11"/>
        <v>21.69</v>
      </c>
      <c r="EB6" s="86">
        <f t="shared" si="11"/>
        <v>23.19</v>
      </c>
      <c r="EC6" s="80" t="str">
        <f>IF(EC7="","",IF(EC7="-","【-】","【"&amp;SUBSTITUTE(TEXT(EC7,"#,##0.00"),"-","△")&amp;"】"))</f>
        <v>【25.37】</v>
      </c>
      <c r="ED6" s="86">
        <f t="shared" ref="ED6:EM6" si="12">IF(ED7="",NA(),ED7)</f>
        <v>0.21</v>
      </c>
      <c r="EE6" s="86">
        <f t="shared" si="12"/>
        <v>0.1</v>
      </c>
      <c r="EF6" s="86">
        <f t="shared" si="12"/>
        <v>8.e-002</v>
      </c>
      <c r="EG6" s="86">
        <f t="shared" si="12"/>
        <v>0.33</v>
      </c>
      <c r="EH6" s="86">
        <f t="shared" si="12"/>
        <v>0.27</v>
      </c>
      <c r="EI6" s="86">
        <f t="shared" si="12"/>
        <v>0.63</v>
      </c>
      <c r="EJ6" s="86">
        <f t="shared" si="12"/>
        <v>0.6</v>
      </c>
      <c r="EK6" s="86">
        <f t="shared" si="12"/>
        <v>0.56000000000000005</v>
      </c>
      <c r="EL6" s="86">
        <f t="shared" si="12"/>
        <v>0.6</v>
      </c>
      <c r="EM6" s="86">
        <f t="shared" si="12"/>
        <v>0.53</v>
      </c>
      <c r="EN6" s="80" t="str">
        <f>IF(EN7="","",IF(EN7="-","【-】","【"&amp;SUBSTITUTE(TEXT(EN7,"#,##0.00"),"-","△")&amp;"】"))</f>
        <v>【0.62】</v>
      </c>
    </row>
    <row r="7" spans="1:144" s="65" customFormat="1">
      <c r="A7" s="66"/>
      <c r="B7" s="72">
        <v>2023</v>
      </c>
      <c r="C7" s="72">
        <v>82163</v>
      </c>
      <c r="D7" s="72">
        <v>46</v>
      </c>
      <c r="E7" s="72">
        <v>1</v>
      </c>
      <c r="F7" s="72">
        <v>0</v>
      </c>
      <c r="G7" s="72">
        <v>1</v>
      </c>
      <c r="H7" s="72" t="s">
        <v>94</v>
      </c>
      <c r="I7" s="72" t="s">
        <v>95</v>
      </c>
      <c r="J7" s="72" t="s">
        <v>96</v>
      </c>
      <c r="K7" s="72" t="s">
        <v>97</v>
      </c>
      <c r="L7" s="72" t="s">
        <v>58</v>
      </c>
      <c r="M7" s="72" t="s">
        <v>14</v>
      </c>
      <c r="N7" s="81" t="s">
        <v>98</v>
      </c>
      <c r="O7" s="81">
        <v>71.78</v>
      </c>
      <c r="P7" s="81">
        <v>84.41</v>
      </c>
      <c r="Q7" s="81">
        <v>3855</v>
      </c>
      <c r="R7" s="81">
        <v>73183</v>
      </c>
      <c r="S7" s="81">
        <v>240.4</v>
      </c>
      <c r="T7" s="81">
        <v>304.42</v>
      </c>
      <c r="U7" s="81">
        <v>61550</v>
      </c>
      <c r="V7" s="81">
        <v>166.27</v>
      </c>
      <c r="W7" s="81">
        <v>370.18</v>
      </c>
      <c r="X7" s="81">
        <v>110.97</v>
      </c>
      <c r="Y7" s="81">
        <v>111.76</v>
      </c>
      <c r="Z7" s="81">
        <v>115.03</v>
      </c>
      <c r="AA7" s="81">
        <v>112.59</v>
      </c>
      <c r="AB7" s="81">
        <v>111.76</v>
      </c>
      <c r="AC7" s="81">
        <v>111.17</v>
      </c>
      <c r="AD7" s="81">
        <v>110.91</v>
      </c>
      <c r="AE7" s="81">
        <v>111.49</v>
      </c>
      <c r="AF7" s="81">
        <v>109.09</v>
      </c>
      <c r="AG7" s="81">
        <v>109.05</v>
      </c>
      <c r="AH7" s="81">
        <v>108.24</v>
      </c>
      <c r="AI7" s="81">
        <v>0</v>
      </c>
      <c r="AJ7" s="81">
        <v>0</v>
      </c>
      <c r="AK7" s="81">
        <v>0</v>
      </c>
      <c r="AL7" s="81">
        <v>0</v>
      </c>
      <c r="AM7" s="81">
        <v>0</v>
      </c>
      <c r="AN7" s="81">
        <v>0.78</v>
      </c>
      <c r="AO7" s="81">
        <v>0.92</v>
      </c>
      <c r="AP7" s="81">
        <v>0.87</v>
      </c>
      <c r="AQ7" s="81">
        <v>0.93</v>
      </c>
      <c r="AR7" s="81">
        <v>1.02</v>
      </c>
      <c r="AS7" s="81">
        <v>1.5</v>
      </c>
      <c r="AT7" s="81">
        <v>535.71</v>
      </c>
      <c r="AU7" s="81">
        <v>577.89</v>
      </c>
      <c r="AV7" s="81">
        <v>431.88</v>
      </c>
      <c r="AW7" s="81">
        <v>384.29</v>
      </c>
      <c r="AX7" s="81">
        <v>277.55</v>
      </c>
      <c r="AY7" s="81">
        <v>360.86</v>
      </c>
      <c r="AZ7" s="81">
        <v>350.79</v>
      </c>
      <c r="BA7" s="81">
        <v>354.57</v>
      </c>
      <c r="BB7" s="81">
        <v>357.74</v>
      </c>
      <c r="BC7" s="81">
        <v>344.88</v>
      </c>
      <c r="BD7" s="81">
        <v>243.36</v>
      </c>
      <c r="BE7" s="81">
        <v>159.5</v>
      </c>
      <c r="BF7" s="81">
        <v>148.30000000000001</v>
      </c>
      <c r="BG7" s="81">
        <v>184.27</v>
      </c>
      <c r="BH7" s="81">
        <v>181.41</v>
      </c>
      <c r="BI7" s="81">
        <v>227.99</v>
      </c>
      <c r="BJ7" s="81">
        <v>309.27999999999997</v>
      </c>
      <c r="BK7" s="81">
        <v>322.92</v>
      </c>
      <c r="BL7" s="81">
        <v>303.45999999999998</v>
      </c>
      <c r="BM7" s="81">
        <v>307.27999999999997</v>
      </c>
      <c r="BN7" s="81">
        <v>304.02</v>
      </c>
      <c r="BO7" s="81">
        <v>265.93</v>
      </c>
      <c r="BP7" s="81">
        <v>104.73</v>
      </c>
      <c r="BQ7" s="81">
        <v>107.37</v>
      </c>
      <c r="BR7" s="81">
        <v>109.61</v>
      </c>
      <c r="BS7" s="81">
        <v>107.12</v>
      </c>
      <c r="BT7" s="81">
        <v>106.48</v>
      </c>
      <c r="BU7" s="81">
        <v>103.32</v>
      </c>
      <c r="BV7" s="81">
        <v>100.85</v>
      </c>
      <c r="BW7" s="81">
        <v>103.79</v>
      </c>
      <c r="BX7" s="81">
        <v>98.3</v>
      </c>
      <c r="BY7" s="81">
        <v>98.89</v>
      </c>
      <c r="BZ7" s="81">
        <v>97.82</v>
      </c>
      <c r="CA7" s="81">
        <v>207.71</v>
      </c>
      <c r="CB7" s="81">
        <v>201.13</v>
      </c>
      <c r="CC7" s="81">
        <v>197.68</v>
      </c>
      <c r="CD7" s="81">
        <v>203.38</v>
      </c>
      <c r="CE7" s="81">
        <v>205.12</v>
      </c>
      <c r="CF7" s="81">
        <v>168.56</v>
      </c>
      <c r="CG7" s="81">
        <v>167.1</v>
      </c>
      <c r="CH7" s="81">
        <v>167.86</v>
      </c>
      <c r="CI7" s="81">
        <v>173.68</v>
      </c>
      <c r="CJ7" s="81">
        <v>174.52</v>
      </c>
      <c r="CK7" s="81">
        <v>177.56</v>
      </c>
      <c r="CL7" s="81">
        <v>80.19</v>
      </c>
      <c r="CM7" s="81">
        <v>81.540000000000006</v>
      </c>
      <c r="CN7" s="81">
        <v>82.78</v>
      </c>
      <c r="CO7" s="81">
        <v>81.180000000000007</v>
      </c>
      <c r="CP7" s="81">
        <v>80.650000000000006</v>
      </c>
      <c r="CQ7" s="81">
        <v>59.51</v>
      </c>
      <c r="CR7" s="81">
        <v>59.91</v>
      </c>
      <c r="CS7" s="81">
        <v>59.4</v>
      </c>
      <c r="CT7" s="81">
        <v>59.24</v>
      </c>
      <c r="CU7" s="81">
        <v>58.77</v>
      </c>
      <c r="CV7" s="81">
        <v>59.81</v>
      </c>
      <c r="CW7" s="81">
        <v>82.28</v>
      </c>
      <c r="CX7" s="81">
        <v>81.53</v>
      </c>
      <c r="CY7" s="81">
        <v>80.489999999999995</v>
      </c>
      <c r="CZ7" s="81">
        <v>82.07</v>
      </c>
      <c r="DA7" s="81">
        <v>81.81</v>
      </c>
      <c r="DB7" s="81">
        <v>87.08</v>
      </c>
      <c r="DC7" s="81">
        <v>87.26</v>
      </c>
      <c r="DD7" s="81">
        <v>87.57</v>
      </c>
      <c r="DE7" s="81">
        <v>87.26</v>
      </c>
      <c r="DF7" s="81">
        <v>86.95</v>
      </c>
      <c r="DG7" s="81">
        <v>89.42</v>
      </c>
      <c r="DH7" s="81">
        <v>61.14</v>
      </c>
      <c r="DI7" s="81">
        <v>62.4</v>
      </c>
      <c r="DJ7" s="81">
        <v>63.69</v>
      </c>
      <c r="DK7" s="81">
        <v>64.81</v>
      </c>
      <c r="DL7" s="81">
        <v>65.64</v>
      </c>
      <c r="DM7" s="81">
        <v>48.55</v>
      </c>
      <c r="DN7" s="81">
        <v>49.2</v>
      </c>
      <c r="DO7" s="81">
        <v>50.01</v>
      </c>
      <c r="DP7" s="81">
        <v>50.99</v>
      </c>
      <c r="DQ7" s="81">
        <v>51.79</v>
      </c>
      <c r="DR7" s="81">
        <v>52.02</v>
      </c>
      <c r="DS7" s="81">
        <v>14.24</v>
      </c>
      <c r="DT7" s="81">
        <v>13.83</v>
      </c>
      <c r="DU7" s="81">
        <v>14.31</v>
      </c>
      <c r="DV7" s="81">
        <v>14.57</v>
      </c>
      <c r="DW7" s="81">
        <v>15.36</v>
      </c>
      <c r="DX7" s="81">
        <v>17.11</v>
      </c>
      <c r="DY7" s="81">
        <v>18.329999999999998</v>
      </c>
      <c r="DZ7" s="81">
        <v>20.27</v>
      </c>
      <c r="EA7" s="81">
        <v>21.69</v>
      </c>
      <c r="EB7" s="81">
        <v>23.19</v>
      </c>
      <c r="EC7" s="81">
        <v>25.37</v>
      </c>
      <c r="ED7" s="81">
        <v>0.21</v>
      </c>
      <c r="EE7" s="81">
        <v>0.1</v>
      </c>
      <c r="EF7" s="81">
        <v>8.e-002</v>
      </c>
      <c r="EG7" s="81">
        <v>0.33</v>
      </c>
      <c r="EH7" s="81">
        <v>0.27</v>
      </c>
      <c r="EI7" s="81">
        <v>0.63</v>
      </c>
      <c r="EJ7" s="81">
        <v>0.6</v>
      </c>
      <c r="EK7" s="81">
        <v>0.56000000000000005</v>
      </c>
      <c r="EL7" s="81">
        <v>0.6</v>
      </c>
      <c r="EM7" s="81">
        <v>0.53</v>
      </c>
      <c r="EN7" s="81">
        <v>0.62</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7"/>
      <c r="B9" s="67" t="s">
        <v>99</v>
      </c>
      <c r="C9" s="67" t="s">
        <v>100</v>
      </c>
      <c r="D9" s="67" t="s">
        <v>101</v>
      </c>
      <c r="E9" s="67" t="s">
        <v>102</v>
      </c>
      <c r="F9" s="67"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7" t="s">
        <v>50</v>
      </c>
      <c r="B10" s="73">
        <f>DATEVALUE($B7-B11&amp;"/1/"&amp;B12)</f>
        <v>36892</v>
      </c>
      <c r="C10" s="73">
        <f>DATEVALUE($B7-C11&amp;"/1/"&amp;C12)</f>
        <v>37257</v>
      </c>
      <c r="D10" s="73">
        <f>DATEVALUE($B7-D11&amp;"/1/"&amp;D12)</f>
        <v>37622</v>
      </c>
      <c r="E10" s="73">
        <f>DATEVALUE($B7-E11&amp;"/1/"&amp;E12)</f>
        <v>37987</v>
      </c>
      <c r="F10" s="73">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篠原 一貴</cp:lastModifiedBy>
  <dcterms:created xsi:type="dcterms:W3CDTF">2025-01-24T06:45:48Z</dcterms:created>
  <dcterms:modified xsi:type="dcterms:W3CDTF">2025-02-28T02:36:29Z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2025-02-28T02:36:29Z</vt:filetime>
  </property>
</Properties>
</file>