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収支計画書" sheetId="1" r:id="rId1"/>
    <sheet name="収支計画書【記載例】" sheetId="5" r:id="rId2"/>
  </sheets>
  <definedNames>
    <definedName name="_xlnm.Print_Area" localSheetId="0">収支計画書!$A$1:$I$33</definedName>
    <definedName name="_xlnm.Print_Area" localSheetId="1">'収支計画書【記載例】'!$A$1:$J$34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<sst xmlns="http://schemas.openxmlformats.org/spreadsheetml/2006/main" xmlns:r="http://schemas.openxmlformats.org/officeDocument/2006/relationships" count="82" uniqueCount="82">
  <si>
    <t>焼き栗</t>
  </si>
  <si>
    <t>販売</t>
    <rPh sb="0" eb="2">
      <t>はんばい</t>
    </rPh>
    <phoneticPr fontId="18" type="Hiragana"/>
  </si>
  <si>
    <t>2,000kg</t>
  </si>
  <si>
    <t>レジ維持費等</t>
    <rPh sb="2" eb="5">
      <t>いじひ</t>
    </rPh>
    <rPh sb="5" eb="6">
      <t>など</t>
    </rPh>
    <phoneticPr fontId="18" type="Hiragana"/>
  </si>
  <si>
    <t>1kg 4,000円</t>
    <rPh sb="9" eb="10">
      <t>えん</t>
    </rPh>
    <phoneticPr fontId="18" type="Hiragana"/>
  </si>
  <si>
    <t>単価</t>
  </si>
  <si>
    <t>収入</t>
  </si>
  <si>
    <t>項目</t>
  </si>
  <si>
    <t>生栗</t>
  </si>
  <si>
    <t>燃料代</t>
    <rPh sb="0" eb="3">
      <t>ねんりょうだい</t>
    </rPh>
    <phoneticPr fontId="18" type="Hiragana"/>
  </si>
  <si>
    <t>結果樹園面積 ： 0.5ha
生産量（歩留）：1,350kg</t>
    <rPh sb="15" eb="17">
      <t>せいさん</t>
    </rPh>
    <rPh sb="17" eb="18">
      <t>りょう</t>
    </rPh>
    <rPh sb="19" eb="21">
      <t>ぶど</t>
    </rPh>
    <phoneticPr fontId="18" type="Hiragana"/>
  </si>
  <si>
    <t>販売手数料</t>
    <rPh sb="0" eb="2">
      <t>はんばい</t>
    </rPh>
    <rPh sb="2" eb="5">
      <t>てすうりょう</t>
    </rPh>
    <phoneticPr fontId="18" type="Hiragana"/>
  </si>
  <si>
    <t>補助金</t>
  </si>
  <si>
    <t>燃料代</t>
  </si>
  <si>
    <t>①収入計</t>
  </si>
  <si>
    <t>支出</t>
  </si>
  <si>
    <t>1本800円</t>
    <rPh sb="5" eb="6">
      <t>えん</t>
    </rPh>
    <phoneticPr fontId="18" type="Hiragana"/>
  </si>
  <si>
    <t>９～１２月分</t>
    <rPh sb="4" eb="6">
      <t>がつぶん</t>
    </rPh>
    <phoneticPr fontId="18" type="Hiragana"/>
  </si>
  <si>
    <t>人件費</t>
  </si>
  <si>
    <t>苗木代</t>
  </si>
  <si>
    <t>②支出計</t>
  </si>
  <si>
    <t>40本分</t>
  </si>
  <si>
    <t>2台分</t>
    <rPh sb="1" eb="3">
      <t>だいぶん</t>
    </rPh>
    <phoneticPr fontId="18" type="Hiragana"/>
  </si>
  <si>
    <t>10ａ</t>
  </si>
  <si>
    <t>肥料代</t>
  </si>
  <si>
    <t>整地代</t>
  </si>
  <si>
    <t>車両整備代</t>
  </si>
  <si>
    <t>1ヶ月3万円</t>
    <rPh sb="1" eb="3">
      <t>かげつ</t>
    </rPh>
    <rPh sb="4" eb="6">
      <t>まんえん</t>
    </rPh>
    <phoneticPr fontId="18" type="Hiragana"/>
  </si>
  <si>
    <t>利益</t>
  </si>
  <si>
    <t>①ー②</t>
  </si>
  <si>
    <t>1kg1,500円</t>
    <rPh sb="8" eb="9">
      <t>えん</t>
    </rPh>
    <phoneticPr fontId="18" type="Hiragana"/>
  </si>
  <si>
    <t>備品代</t>
    <rPh sb="2" eb="3">
      <t>だい</t>
    </rPh>
    <phoneticPr fontId="18" type="Hiragana"/>
  </si>
  <si>
    <t>生産</t>
    <rPh sb="0" eb="2">
      <t>せいさん</t>
    </rPh>
    <phoneticPr fontId="18" type="Hiragana"/>
  </si>
  <si>
    <t>1回3,500円</t>
    <rPh sb="1" eb="2">
      <t>かい</t>
    </rPh>
    <rPh sb="7" eb="8">
      <t>えん</t>
    </rPh>
    <phoneticPr fontId="18" type="Hiragana"/>
  </si>
  <si>
    <t>資材代</t>
    <rPh sb="0" eb="2">
      <t>しざい</t>
    </rPh>
    <rPh sb="2" eb="3">
      <t>だい</t>
    </rPh>
    <phoneticPr fontId="18" type="Hiragana"/>
  </si>
  <si>
    <t>加工</t>
    <rPh sb="0" eb="2">
      <t>かこう</t>
    </rPh>
    <phoneticPr fontId="18" type="Hiragana"/>
  </si>
  <si>
    <t>1回3,000円</t>
    <rPh sb="1" eb="2">
      <t>かい</t>
    </rPh>
    <rPh sb="7" eb="8">
      <t>えん</t>
    </rPh>
    <phoneticPr fontId="18" type="Hiragana"/>
  </si>
  <si>
    <t>内訳</t>
    <rPh sb="0" eb="2">
      <t>うちわけ</t>
    </rPh>
    <phoneticPr fontId="18" type="Hiragana"/>
  </si>
  <si>
    <t>売上の10％</t>
    <rPh sb="0" eb="2">
      <t>うりあげ</t>
    </rPh>
    <phoneticPr fontId="18" type="Hiragana"/>
  </si>
  <si>
    <t>加工に合算</t>
    <rPh sb="0" eb="2">
      <t>かこう</t>
    </rPh>
    <rPh sb="3" eb="5">
      <t>がっさん</t>
    </rPh>
    <phoneticPr fontId="18" type="Hiragana"/>
  </si>
  <si>
    <t>水光熱費</t>
    <rPh sb="0" eb="1">
      <t>みず</t>
    </rPh>
    <rPh sb="1" eb="4">
      <t>こうねつひ</t>
    </rPh>
    <phoneticPr fontId="18" type="Hiragana"/>
  </si>
  <si>
    <t>1H1,000円</t>
  </si>
  <si>
    <t>1袋 1,500円</t>
    <rPh sb="8" eb="9">
      <t>えん</t>
    </rPh>
    <phoneticPr fontId="18" type="Hiragana"/>
  </si>
  <si>
    <t>1a 5,000円</t>
    <rPh sb="8" eb="9">
      <t>えん</t>
    </rPh>
    <phoneticPr fontId="18" type="Hiragana"/>
  </si>
  <si>
    <t>（３）別紙：収支計画書</t>
    <rPh sb="3" eb="5">
      <t>べっし</t>
    </rPh>
    <phoneticPr fontId="18" type="Hiragana"/>
  </si>
  <si>
    <t>1kg 750円</t>
    <rPh sb="7" eb="8">
      <t>えん</t>
    </rPh>
    <phoneticPr fontId="18" type="Hiragana"/>
  </si>
  <si>
    <t>　</t>
  </si>
  <si>
    <t>袋・化粧箱等</t>
    <rPh sb="0" eb="1">
      <t>ふくろ</t>
    </rPh>
    <rPh sb="2" eb="4">
      <t>けしょう</t>
    </rPh>
    <rPh sb="4" eb="5">
      <t>ばこ</t>
    </rPh>
    <rPh sb="5" eb="6">
      <t>など</t>
    </rPh>
    <phoneticPr fontId="18" type="Hiragana"/>
  </si>
  <si>
    <t>　 30袋</t>
  </si>
  <si>
    <t>給油6回分</t>
    <rPh sb="0" eb="2">
      <t>きゅうゆ</t>
    </rPh>
    <rPh sb="3" eb="5">
      <t>かいぶん</t>
    </rPh>
    <phoneticPr fontId="18" type="Hiragana"/>
  </si>
  <si>
    <t>1ha</t>
  </si>
  <si>
    <t>給油2回分</t>
    <rPh sb="0" eb="2">
      <t>きゅうゆ</t>
    </rPh>
    <rPh sb="3" eb="5">
      <t>かいぶん</t>
    </rPh>
    <phoneticPr fontId="18" type="Hiragana"/>
  </si>
  <si>
    <t>ネット・袋等</t>
    <rPh sb="4" eb="5">
      <t>ふくろ</t>
    </rPh>
    <rPh sb="5" eb="6">
      <t>など</t>
    </rPh>
    <phoneticPr fontId="18" type="Hiragana"/>
  </si>
  <si>
    <t>給油12回分</t>
    <rPh sb="0" eb="2">
      <t>きゅうゆ</t>
    </rPh>
    <rPh sb="4" eb="6">
      <t>かいぶん</t>
    </rPh>
    <phoneticPr fontId="18" type="Hiragana"/>
  </si>
  <si>
    <t>２～３名</t>
    <rPh sb="3" eb="4">
      <t>めい</t>
    </rPh>
    <phoneticPr fontId="18" type="Hiragana"/>
  </si>
  <si>
    <t>1か月３万円</t>
    <rPh sb="2" eb="3">
      <t>げつ</t>
    </rPh>
    <rPh sb="4" eb="6">
      <t>まんえん</t>
    </rPh>
    <phoneticPr fontId="18" type="Hiragana"/>
  </si>
  <si>
    <t>1回4,000円</t>
    <rPh sb="1" eb="2">
      <t>かい</t>
    </rPh>
    <rPh sb="7" eb="8">
      <t>えん</t>
    </rPh>
    <phoneticPr fontId="18" type="Hiragana"/>
  </si>
  <si>
    <t>給油5回分</t>
    <rPh sb="0" eb="2">
      <t>きゅうゆ</t>
    </rPh>
    <rPh sb="3" eb="5">
      <t>かいぶん</t>
    </rPh>
    <phoneticPr fontId="18" type="Hiragana"/>
  </si>
  <si>
    <t>通販手数料</t>
    <rPh sb="0" eb="2">
      <t>つうはん</t>
    </rPh>
    <rPh sb="2" eb="5">
      <t>てすうりょう</t>
    </rPh>
    <phoneticPr fontId="18" type="Hiragana"/>
  </si>
  <si>
    <t>　 60袋</t>
  </si>
  <si>
    <t>現在（ 令和5年)</t>
  </si>
  <si>
    <t>1台分</t>
    <rPh sb="1" eb="3">
      <t>だいぶん</t>
    </rPh>
    <phoneticPr fontId="18" type="Hiragana"/>
  </si>
  <si>
    <t>※参考様式</t>
  </si>
  <si>
    <t>計画（ 令和１０年)</t>
  </si>
  <si>
    <t>計画（令和　　年)</t>
  </si>
  <si>
    <t>現在（令和　　年)</t>
    <rPh sb="0" eb="2">
      <t>げんざい</t>
    </rPh>
    <phoneticPr fontId="18" type="Hiragana"/>
  </si>
  <si>
    <t>700kg</t>
  </si>
  <si>
    <t>金額　（円）</t>
    <rPh sb="0" eb="2">
      <t>きんがく</t>
    </rPh>
    <phoneticPr fontId="18" type="Hiragana"/>
  </si>
  <si>
    <t>金額　　（円）</t>
    <rPh sb="0" eb="2">
      <t>きんがく</t>
    </rPh>
    <phoneticPr fontId="18" type="Hiragana"/>
  </si>
  <si>
    <t>10ａ拡大分</t>
    <rPh sb="3" eb="5">
      <t>かくだい</t>
    </rPh>
    <rPh sb="5" eb="6">
      <t>ぶん</t>
    </rPh>
    <phoneticPr fontId="18" type="Hiragana"/>
  </si>
  <si>
    <t>10ａ 10万円
40本 1.6万円</t>
    <rPh sb="6" eb="7">
      <t>まん</t>
    </rPh>
    <rPh sb="7" eb="8">
      <t>えん</t>
    </rPh>
    <rPh sb="11" eb="12">
      <t>ほん</t>
    </rPh>
    <rPh sb="16" eb="18">
      <t>まんえん</t>
    </rPh>
    <phoneticPr fontId="18" type="Hiragana"/>
  </si>
  <si>
    <t>1日4HX70日
×1～2名</t>
    <rPh sb="13" eb="14">
      <t>めい</t>
    </rPh>
    <phoneticPr fontId="18" type="Hiragana"/>
  </si>
  <si>
    <t>1日6HX70日
×2名</t>
    <rPh sb="11" eb="12">
      <t>めい</t>
    </rPh>
    <phoneticPr fontId="18" type="Hiragana"/>
  </si>
  <si>
    <t>ガス代4か月分</t>
    <rPh sb="2" eb="3">
      <t>だい</t>
    </rPh>
    <rPh sb="5" eb="7">
      <t>げつぶん</t>
    </rPh>
    <phoneticPr fontId="18" type="Hiragana"/>
  </si>
  <si>
    <t>水１万円電気２万
4か月分</t>
    <rPh sb="0" eb="1">
      <t>みず</t>
    </rPh>
    <rPh sb="2" eb="4">
      <t>まんえん</t>
    </rPh>
    <rPh sb="4" eb="6">
      <t>でんき</t>
    </rPh>
    <rPh sb="7" eb="8">
      <t>まん</t>
    </rPh>
    <phoneticPr fontId="18" type="Hiragana"/>
  </si>
  <si>
    <t>結果樹園面積 ： 1.0ha
生産量（歩留）：2,700kg</t>
    <rPh sb="15" eb="17">
      <t>せいさん</t>
    </rPh>
    <rPh sb="17" eb="18">
      <t>りょう</t>
    </rPh>
    <rPh sb="19" eb="21">
      <t>ぶど</t>
    </rPh>
    <phoneticPr fontId="18" type="Hiragana"/>
  </si>
  <si>
    <t>単収　300kg/10a
歩留まり　90％</t>
    <rPh sb="13" eb="15">
      <t>ぶど</t>
    </rPh>
    <phoneticPr fontId="18" type="Hiragana"/>
  </si>
  <si>
    <t>2,700kg</t>
  </si>
  <si>
    <t>結果樹園面積 ： 　  　    ha
生産量（歩留）：　　　　　kg</t>
    <rPh sb="20" eb="22">
      <t>せいさん</t>
    </rPh>
    <rPh sb="22" eb="23">
      <t>りょう</t>
    </rPh>
    <rPh sb="24" eb="26">
      <t>ぶど</t>
    </rPh>
    <phoneticPr fontId="18" type="Hiragana"/>
  </si>
  <si>
    <t>結果樹園面積 ： 　      ha
生産量（歩留）：　　　　　kg</t>
    <rPh sb="19" eb="21">
      <t>せいさん</t>
    </rPh>
    <rPh sb="21" eb="22">
      <t>りょう</t>
    </rPh>
    <rPh sb="23" eb="25">
      <t>ぶど</t>
    </rPh>
    <phoneticPr fontId="18" type="Hiragana"/>
  </si>
  <si>
    <t>単収300kg/10a、歩留90％で計算</t>
  </si>
  <si>
    <t>1,350kg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</si>
</sst>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2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0"/>
      <name val="游ゴシック"/>
      <scheme val="minor"/>
    </font>
    <font>
      <sz val="11"/>
      <color rgb="FF9C6500"/>
      <name val="游ゴシック"/>
      <scheme val="minor"/>
    </font>
    <font>
      <b/>
      <sz val="18"/>
      <color theme="3"/>
      <name val="游ゴシック"/>
      <scheme val="minor"/>
    </font>
    <font>
      <b/>
      <sz val="11"/>
      <color rgb="FFFFFFFF"/>
      <name val="游ゴシック"/>
      <scheme val="minor"/>
    </font>
    <font>
      <sz val="11"/>
      <color rgb="FFFA7D00"/>
      <name val="游ゴシック"/>
      <scheme val="minor"/>
    </font>
    <font>
      <sz val="11"/>
      <color rgb="FF3F3F76"/>
      <name val="游ゴシック"/>
      <scheme val="minor"/>
    </font>
    <font>
      <b/>
      <sz val="11"/>
      <color rgb="FF3F3F3F"/>
      <name val="游ゴシック"/>
      <scheme val="minor"/>
    </font>
    <font>
      <sz val="11"/>
      <color rgb="FF9C0006"/>
      <name val="游ゴシック"/>
      <scheme val="minor"/>
    </font>
    <font>
      <sz val="11"/>
      <color rgb="FF006100"/>
      <name val="游ゴシック"/>
      <scheme val="minor"/>
    </font>
    <font>
      <b/>
      <sz val="15"/>
      <color theme="3"/>
      <name val="游ゴシック"/>
      <scheme val="minor"/>
    </font>
    <font>
      <b/>
      <sz val="13"/>
      <color theme="3"/>
      <name val="游ゴシック"/>
      <scheme val="minor"/>
    </font>
    <font>
      <b/>
      <sz val="11"/>
      <color theme="3"/>
      <name val="游ゴシック"/>
      <scheme val="minor"/>
    </font>
    <font>
      <b/>
      <sz val="11"/>
      <color rgb="FFFA7D00"/>
      <name val="游ゴシック"/>
      <scheme val="minor"/>
    </font>
    <font>
      <i/>
      <sz val="11"/>
      <color rgb="FF7F7F7F"/>
      <name val="游ゴシック"/>
      <scheme val="minor"/>
    </font>
    <font>
      <sz val="11"/>
      <color rgb="FFFF0000"/>
      <name val="游ゴシック"/>
      <scheme val="minor"/>
    </font>
    <font>
      <b/>
      <sz val="11"/>
      <color theme="1"/>
      <name val="游ゴシック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18"/>
      <color theme="1"/>
      <name val="ＭＳ Ｐゴシック"/>
      <family val="3"/>
    </font>
    <font>
      <b/>
      <sz val="24"/>
      <color theme="1"/>
      <name val="ＭＳ Ｐゴシック"/>
      <family val="3"/>
    </font>
    <font>
      <b/>
      <sz val="18"/>
      <color theme="1"/>
      <name val="ＭＳ Ｐゴシック"/>
      <family val="3"/>
    </font>
    <font>
      <sz val="16"/>
      <color theme="1"/>
      <name val="ＭＳ Ｐゴシック"/>
    </font>
    <font>
      <b/>
      <sz val="14"/>
      <color theme="1"/>
      <name val="ＭＳ Ｐゴシック"/>
      <family val="3"/>
    </font>
    <font>
      <sz val="12"/>
      <color theme="1"/>
      <name val="ＭＳ Ｐゴシック"/>
      <family val="3"/>
    </font>
    <font>
      <u/>
      <sz val="14"/>
      <color theme="1"/>
      <name val="ＭＳ Ｐゴシック"/>
      <family val="3"/>
    </font>
    <font>
      <sz val="14"/>
      <color theme="1"/>
      <name val="ＭＳ Ｐゴシック"/>
    </font>
    <font>
      <b/>
      <sz val="16"/>
      <color theme="1"/>
      <name val="ＭＳ Ｐゴシック"/>
      <family val="3"/>
    </font>
    <font>
      <b/>
      <sz val="22"/>
      <color theme="1"/>
      <name val="ＭＳ Ｐゴシック"/>
      <family val="3"/>
    </font>
    <font>
      <u/>
      <sz val="12"/>
      <color theme="1"/>
      <name val="ＭＳ Ｐゴシック"/>
      <family val="3"/>
    </font>
    <font>
      <sz val="10"/>
      <color theme="1"/>
      <name val="ＭＳ Ｐゴシック"/>
      <family val="3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3C9C9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double">
        <color indexed="64"/>
      </bottom>
      <diagonal/>
    </border>
    <border>
      <left/>
      <right style="dashed">
        <color auto="1"/>
      </right>
      <top/>
      <bottom style="medium">
        <color indexed="64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 diagonalUp="1">
      <left style="medium">
        <color indexed="64"/>
      </left>
      <right style="dashed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</cellStyleXfs>
  <cellXfs count="98">
    <xf numFmtId="0" fontId="0" fillId="0" borderId="0" xfId="0">
      <alignment vertical="center"/>
    </xf>
    <xf numFmtId="0" fontId="19" fillId="0" borderId="0" xfId="0" applyFont="1">
      <alignment vertical="center"/>
    </xf>
    <xf numFmtId="176" fontId="19" fillId="0" borderId="0" xfId="0" applyNumberFormat="1" applyFont="1">
      <alignment vertical="center"/>
    </xf>
    <xf numFmtId="0" fontId="20" fillId="0" borderId="0" xfId="0" applyNumberFormat="1" applyFont="1">
      <alignment vertical="center"/>
    </xf>
    <xf numFmtId="0" fontId="21" fillId="0" borderId="0" xfId="0" applyFont="1">
      <alignment vertical="center"/>
    </xf>
    <xf numFmtId="0" fontId="19" fillId="0" borderId="9" xfId="0" applyFont="1" applyBorder="1" applyAlignment="1">
      <alignment vertical="center"/>
    </xf>
    <xf numFmtId="0" fontId="22" fillId="0" borderId="10" xfId="0" applyFont="1" applyFill="1" applyBorder="1" applyAlignment="1">
      <alignment horizontal="center" vertical="center"/>
    </xf>
    <xf numFmtId="0" fontId="22" fillId="17" borderId="11" xfId="0" applyFont="1" applyFill="1" applyBorder="1" applyAlignment="1">
      <alignment horizontal="center" vertical="center"/>
    </xf>
    <xf numFmtId="0" fontId="22" fillId="17" borderId="12" xfId="0" applyFont="1" applyFill="1" applyBorder="1" applyAlignment="1">
      <alignment horizontal="center" vertical="center"/>
    </xf>
    <xf numFmtId="0" fontId="22" fillId="17" borderId="13" xfId="0" applyFont="1" applyFill="1" applyBorder="1" applyAlignment="1">
      <alignment horizontal="center" vertical="center"/>
    </xf>
    <xf numFmtId="0" fontId="22" fillId="33" borderId="14" xfId="0" applyFont="1" applyFill="1" applyBorder="1" applyAlignment="1">
      <alignment horizontal="center" vertical="center" textRotation="255"/>
    </xf>
    <xf numFmtId="0" fontId="22" fillId="33" borderId="15" xfId="0" applyFont="1" applyFill="1" applyBorder="1" applyAlignment="1">
      <alignment horizontal="center" vertical="center" textRotation="255"/>
    </xf>
    <xf numFmtId="0" fontId="22" fillId="33" borderId="16" xfId="0" applyFont="1" applyFill="1" applyBorder="1" applyAlignment="1">
      <alignment horizontal="center" vertical="center" textRotation="255"/>
    </xf>
    <xf numFmtId="0" fontId="22" fillId="34" borderId="17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19" fillId="0" borderId="18" xfId="0" applyFont="1" applyBorder="1" applyAlignment="1">
      <alignment vertical="center"/>
    </xf>
    <xf numFmtId="0" fontId="22" fillId="0" borderId="19" xfId="0" applyFont="1" applyFill="1" applyBorder="1" applyAlignment="1">
      <alignment horizontal="center" vertical="center"/>
    </xf>
    <xf numFmtId="0" fontId="22" fillId="17" borderId="20" xfId="0" applyFont="1" applyFill="1" applyBorder="1" applyAlignment="1">
      <alignment horizontal="center" vertical="center"/>
    </xf>
    <xf numFmtId="0" fontId="22" fillId="17" borderId="21" xfId="0" applyFont="1" applyFill="1" applyBorder="1" applyAlignment="1">
      <alignment horizontal="center" vertical="center"/>
    </xf>
    <xf numFmtId="0" fontId="22" fillId="17" borderId="22" xfId="0" applyFont="1" applyFill="1" applyBorder="1" applyAlignment="1">
      <alignment horizontal="center" vertical="center"/>
    </xf>
    <xf numFmtId="0" fontId="22" fillId="33" borderId="23" xfId="0" applyFont="1" applyFill="1" applyBorder="1" applyAlignment="1">
      <alignment horizontal="center" vertical="center" textRotation="255"/>
    </xf>
    <xf numFmtId="0" fontId="22" fillId="33" borderId="24" xfId="0" applyFont="1" applyFill="1" applyBorder="1" applyAlignment="1">
      <alignment horizontal="center" vertical="center" textRotation="255"/>
    </xf>
    <xf numFmtId="0" fontId="22" fillId="33" borderId="25" xfId="0" applyFont="1" applyFill="1" applyBorder="1" applyAlignment="1">
      <alignment horizontal="center" vertical="center" textRotation="255"/>
    </xf>
    <xf numFmtId="0" fontId="22" fillId="33" borderId="26" xfId="0" applyFont="1" applyFill="1" applyBorder="1" applyAlignment="1">
      <alignment horizontal="center" vertical="center" textRotation="255"/>
    </xf>
    <xf numFmtId="0" fontId="22" fillId="33" borderId="27" xfId="0" applyFont="1" applyFill="1" applyBorder="1" applyAlignment="1">
      <alignment horizontal="center" vertical="center"/>
    </xf>
    <xf numFmtId="0" fontId="22" fillId="34" borderId="27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17" borderId="30" xfId="0" applyFont="1" applyFill="1" applyBorder="1" applyAlignment="1">
      <alignment horizontal="center" vertical="center" shrinkToFit="1"/>
    </xf>
    <xf numFmtId="0" fontId="22" fillId="17" borderId="31" xfId="0" applyFont="1" applyFill="1" applyBorder="1" applyAlignment="1">
      <alignment horizontal="center" vertical="center" shrinkToFit="1"/>
    </xf>
    <xf numFmtId="0" fontId="22" fillId="17" borderId="32" xfId="0" applyFont="1" applyFill="1" applyBorder="1" applyAlignment="1">
      <alignment horizontal="center" vertical="center" shrinkToFit="1"/>
    </xf>
    <xf numFmtId="0" fontId="22" fillId="33" borderId="29" xfId="0" applyFont="1" applyFill="1" applyBorder="1" applyAlignment="1">
      <alignment horizontal="center" vertical="center" shrinkToFit="1"/>
    </xf>
    <xf numFmtId="0" fontId="22" fillId="33" borderId="30" xfId="0" applyFont="1" applyFill="1" applyBorder="1" applyAlignment="1">
      <alignment horizontal="center" vertical="center" shrinkToFit="1"/>
    </xf>
    <xf numFmtId="0" fontId="22" fillId="33" borderId="30" xfId="0" applyFont="1" applyFill="1" applyBorder="1" applyAlignment="1">
      <alignment vertical="center" shrinkToFit="1"/>
    </xf>
    <xf numFmtId="0" fontId="22" fillId="33" borderId="33" xfId="0" applyFont="1" applyFill="1" applyBorder="1" applyAlignment="1">
      <alignment horizontal="center" vertical="center" shrinkToFit="1"/>
    </xf>
    <xf numFmtId="0" fontId="22" fillId="33" borderId="31" xfId="0" applyFont="1" applyFill="1" applyBorder="1" applyAlignment="1">
      <alignment vertical="center" shrinkToFit="1"/>
    </xf>
    <xf numFmtId="0" fontId="22" fillId="33" borderId="32" xfId="0" applyFont="1" applyFill="1" applyBorder="1" applyAlignment="1">
      <alignment horizontal="center" vertical="center"/>
    </xf>
    <xf numFmtId="0" fontId="22" fillId="34" borderId="32" xfId="0" applyFont="1" applyFill="1" applyBorder="1" applyAlignment="1">
      <alignment horizontal="center" vertical="center"/>
    </xf>
    <xf numFmtId="0" fontId="24" fillId="0" borderId="34" xfId="0" applyFont="1" applyBorder="1" applyAlignment="1">
      <alignment horizontal="left" vertical="center" shrinkToFit="1"/>
    </xf>
    <xf numFmtId="176" fontId="24" fillId="0" borderId="35" xfId="0" applyNumberFormat="1" applyFont="1" applyFill="1" applyBorder="1" applyAlignment="1">
      <alignment horizontal="right" vertical="center" shrinkToFit="1"/>
    </xf>
    <xf numFmtId="176" fontId="25" fillId="0" borderId="36" xfId="0" applyNumberFormat="1" applyFont="1" applyBorder="1" applyAlignment="1">
      <alignment vertical="center" shrinkToFit="1"/>
    </xf>
    <xf numFmtId="176" fontId="25" fillId="0" borderId="37" xfId="0" applyNumberFormat="1" applyFont="1" applyBorder="1" applyAlignment="1">
      <alignment vertical="center" shrinkToFit="1"/>
    </xf>
    <xf numFmtId="176" fontId="25" fillId="0" borderId="38" xfId="0" applyNumberFormat="1" applyFont="1" applyBorder="1" applyAlignment="1">
      <alignment vertical="center" shrinkToFit="1"/>
    </xf>
    <xf numFmtId="176" fontId="25" fillId="0" borderId="35" xfId="0" applyNumberFormat="1" applyFont="1" applyBorder="1" applyAlignment="1">
      <alignment vertical="center" shrinkToFit="1"/>
    </xf>
    <xf numFmtId="176" fontId="25" fillId="0" borderId="39" xfId="0" applyNumberFormat="1" applyFont="1" applyBorder="1" applyAlignment="1">
      <alignment vertical="center" shrinkToFit="1"/>
    </xf>
    <xf numFmtId="0" fontId="24" fillId="0" borderId="0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 wrapText="1"/>
    </xf>
    <xf numFmtId="0" fontId="24" fillId="0" borderId="41" xfId="0" applyFont="1" applyFill="1" applyBorder="1" applyAlignment="1">
      <alignment horizontal="center" vertical="center"/>
    </xf>
    <xf numFmtId="0" fontId="25" fillId="0" borderId="42" xfId="0" applyFont="1" applyBorder="1" applyAlignment="1">
      <alignment horizontal="center" vertical="center" shrinkToFit="1"/>
    </xf>
    <xf numFmtId="0" fontId="25" fillId="0" borderId="43" xfId="0" applyFont="1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0" fontId="25" fillId="0" borderId="41" xfId="0" applyFont="1" applyBorder="1" applyAlignment="1">
      <alignment horizontal="center" vertical="center" shrinkToFit="1"/>
    </xf>
    <xf numFmtId="0" fontId="25" fillId="0" borderId="45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25" fillId="0" borderId="47" xfId="0" applyFont="1" applyBorder="1" applyAlignment="1">
      <alignment horizontal="center" vertical="center" shrinkToFit="1"/>
    </xf>
    <xf numFmtId="0" fontId="25" fillId="0" borderId="48" xfId="0" applyFont="1" applyBorder="1" applyAlignment="1">
      <alignment horizontal="center" vertical="center" shrinkToFit="1"/>
    </xf>
    <xf numFmtId="0" fontId="25" fillId="0" borderId="49" xfId="0" applyFont="1" applyBorder="1" applyAlignment="1">
      <alignment horizontal="center" vertical="center" shrinkToFit="1"/>
    </xf>
    <xf numFmtId="0" fontId="25" fillId="0" borderId="46" xfId="0" applyFont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 shrinkToFit="1"/>
    </xf>
    <xf numFmtId="0" fontId="25" fillId="0" borderId="51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/>
    </xf>
    <xf numFmtId="0" fontId="24" fillId="0" borderId="52" xfId="0" applyFont="1" applyBorder="1" applyAlignment="1">
      <alignment horizontal="left" vertical="center" shrinkToFit="1"/>
    </xf>
    <xf numFmtId="0" fontId="28" fillId="0" borderId="53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 shrinkToFit="1"/>
    </xf>
    <xf numFmtId="0" fontId="28" fillId="0" borderId="55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19" fillId="0" borderId="9" xfId="0" applyFont="1" applyBorder="1">
      <alignment vertical="center"/>
    </xf>
    <xf numFmtId="0" fontId="19" fillId="0" borderId="18" xfId="0" applyFont="1" applyBorder="1">
      <alignment vertical="center"/>
    </xf>
    <xf numFmtId="0" fontId="28" fillId="0" borderId="34" xfId="0" applyFont="1" applyBorder="1" applyAlignment="1">
      <alignment horizontal="left" vertical="center" shrinkToFit="1"/>
    </xf>
    <xf numFmtId="176" fontId="27" fillId="0" borderId="36" xfId="0" applyNumberFormat="1" applyFont="1" applyBorder="1" applyAlignment="1">
      <alignment vertical="center" shrinkToFit="1"/>
    </xf>
    <xf numFmtId="176" fontId="27" fillId="0" borderId="56" xfId="0" applyNumberFormat="1" applyFont="1" applyBorder="1" applyAlignment="1">
      <alignment vertical="center" shrinkToFit="1"/>
    </xf>
    <xf numFmtId="176" fontId="27" fillId="0" borderId="37" xfId="0" applyNumberFormat="1" applyFont="1" applyBorder="1" applyAlignment="1">
      <alignment vertical="center" shrinkToFit="1"/>
    </xf>
    <xf numFmtId="176" fontId="27" fillId="0" borderId="38" xfId="0" applyNumberFormat="1" applyFont="1" applyBorder="1" applyAlignment="1">
      <alignment vertical="center" shrinkToFit="1"/>
    </xf>
    <xf numFmtId="176" fontId="27" fillId="0" borderId="35" xfId="0" applyNumberFormat="1" applyFont="1" applyBorder="1" applyAlignment="1">
      <alignment vertical="center" shrinkToFit="1"/>
    </xf>
    <xf numFmtId="176" fontId="27" fillId="0" borderId="39" xfId="0" applyNumberFormat="1" applyFont="1" applyBorder="1" applyAlignment="1">
      <alignment vertical="center" shrinkToFit="1"/>
    </xf>
    <xf numFmtId="176" fontId="27" fillId="0" borderId="0" xfId="0" applyNumberFormat="1" applyFont="1">
      <alignment vertical="center"/>
    </xf>
    <xf numFmtId="0" fontId="19" fillId="0" borderId="5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shrinkToFit="1"/>
    </xf>
    <xf numFmtId="0" fontId="31" fillId="0" borderId="43" xfId="0" applyFont="1" applyBorder="1" applyAlignment="1">
      <alignment horizontal="center" vertical="center" wrapText="1" shrinkToFit="1"/>
    </xf>
    <xf numFmtId="0" fontId="27" fillId="0" borderId="44" xfId="0" applyFont="1" applyBorder="1" applyAlignment="1">
      <alignment horizontal="center" vertical="center" shrinkToFit="1"/>
    </xf>
    <xf numFmtId="0" fontId="27" fillId="0" borderId="41" xfId="0" applyFont="1" applyBorder="1" applyAlignment="1">
      <alignment horizontal="center" vertical="center" shrinkToFit="1"/>
    </xf>
    <xf numFmtId="0" fontId="27" fillId="0" borderId="45" xfId="0" applyFont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30" fillId="0" borderId="28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 wrapText="1" shrinkToFit="1"/>
    </xf>
    <xf numFmtId="0" fontId="27" fillId="0" borderId="47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0" fontId="27" fillId="0" borderId="51" xfId="0" applyFont="1" applyBorder="1" applyAlignment="1">
      <alignment horizontal="center" vertical="center" shrinkToFit="1"/>
    </xf>
    <xf numFmtId="0" fontId="28" fillId="0" borderId="52" xfId="0" applyFont="1" applyBorder="1" applyAlignment="1">
      <alignment horizontal="left" vertical="center" shrinkToFit="1"/>
    </xf>
    <xf numFmtId="0" fontId="27" fillId="0" borderId="54" xfId="0" applyFont="1" applyBorder="1" applyAlignment="1">
      <alignment horizontal="center" vertical="center" shrinkToFit="1"/>
    </xf>
    <xf numFmtId="0" fontId="31" fillId="0" borderId="47" xfId="0" applyFont="1" applyBorder="1" applyAlignment="1">
      <alignment horizontal="center" vertical="center" wrapText="1" shrinkToFit="1"/>
    </xf>
    <xf numFmtId="0" fontId="19" fillId="0" borderId="0" xfId="0" applyFont="1" applyAlignment="1">
      <alignment vertical="center" wrapText="1"/>
    </xf>
  </cellXfs>
  <cellStyles count="42">
    <cellStyle name="20% - アクセント 1" xfId="1" builtinId="30"/>
    <cellStyle name="20% - アクセント 2" xfId="2" builtinId="34"/>
    <cellStyle name="20% - アクセント 3" xfId="3" builtinId="38"/>
    <cellStyle name="20% - アクセント 4" xfId="4" builtinId="42"/>
    <cellStyle name="20% - アクセント 5" xfId="5" builtinId="46"/>
    <cellStyle name="20% - アクセント 6" xfId="6" builtinId="50"/>
    <cellStyle name="40% - アクセント 1" xfId="7" builtinId="31"/>
    <cellStyle name="40% - アクセント 2" xfId="8" builtinId="35"/>
    <cellStyle name="40% - アクセント 3" xfId="9" builtinId="39"/>
    <cellStyle name="40% - アクセント 4" xfId="10" builtinId="43"/>
    <cellStyle name="40% - アクセント 5" xfId="11" builtinId="47"/>
    <cellStyle name="40% - アクセント 6" xfId="12" builtinId="51"/>
    <cellStyle name="60% - アクセント 1" xfId="13" builtinId="32"/>
    <cellStyle name="60% - アクセント 2" xfId="14" builtinId="36"/>
    <cellStyle name="60% - アクセント 3" xfId="15" builtinId="40"/>
    <cellStyle name="60% - アクセント 4" xfId="16" builtinId="44"/>
    <cellStyle name="60% - アクセント 5" xfId="17" builtinId="48"/>
    <cellStyle name="60% - アクセント 6" xfId="18" builtinId="52"/>
    <cellStyle name="どちらでもない" xfId="19" builtinId="28"/>
    <cellStyle name="アクセント 1" xfId="20" builtinId="29"/>
    <cellStyle name="アクセント 2" xfId="21" builtinId="33"/>
    <cellStyle name="アクセント 3" xfId="22" builtinId="37"/>
    <cellStyle name="アクセント 4" xfId="23" builtinId="41"/>
    <cellStyle name="アクセント 5" xfId="24" builtinId="45"/>
    <cellStyle name="アクセント 6" xfId="25" builtinId="49"/>
    <cellStyle name="タイトル" xfId="26" builtinId="15"/>
    <cellStyle name="チェックセル" xfId="27" builtinId="23"/>
    <cellStyle name="メモ" xfId="28" builtinId="10"/>
    <cellStyle name="リンクセル" xfId="29" builtinId="24"/>
    <cellStyle name="入力" xfId="30" builtinId="20"/>
    <cellStyle name="出力" xfId="31" builtinId="21"/>
    <cellStyle name="悪い" xfId="32" builtinId="27"/>
    <cellStyle name="標準" xfId="0" builtinId="0"/>
    <cellStyle name="良い" xfId="33" builtinId="26"/>
    <cellStyle name="見出し 1" xfId="34" builtinId="16"/>
    <cellStyle name="見出し 2" xfId="35" builtinId="17"/>
    <cellStyle name="見出し 3" xfId="36" builtinId="18"/>
    <cellStyle name="見出し 4" xfId="37" builtinId="19"/>
    <cellStyle name="計算" xfId="38" builtinId="22"/>
    <cellStyle name="説明文" xfId="39" builtinId="53"/>
    <cellStyle name="警告文" xfId="40" builtinId="11"/>
    <cellStyle name="集計" xfId="41" builtinId="25"/>
  </cellStyles>
  <tableStyles count="0" defaultTableStyle="TableStyleMedium2" defaultPivotStyle="PivotStyleLight16"/>
  <colors>
    <mruColors>
      <color rgb="FFF3C9C9"/>
      <color rgb="FFF3393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:mc="http://schemas.openxmlformats.org/markup-compatibility/2006" xmlns="http://schemas.openxmlformats.org/spreadsheetml/2006/main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620395</xdr:colOff>
      <xdr:row>0</xdr:row>
      <xdr:rowOff>68580</xdr:rowOff>
    </xdr:from>
    <xdr:to xmlns:xdr="http://schemas.openxmlformats.org/drawingml/2006/spreadsheetDrawing">
      <xdr:col>9</xdr:col>
      <xdr:colOff>569595</xdr:colOff>
      <xdr:row>2</xdr:row>
      <xdr:rowOff>42545</xdr:rowOff>
    </xdr:to>
    <xdr:sp macro="" textlink="">
      <xdr:nvSpPr>
        <xdr:cNvPr id="2" name="オブジェクト 1"/>
        <xdr:cNvSpPr txBox="1"/>
      </xdr:nvSpPr>
      <xdr:spPr>
        <a:xfrm>
          <a:off x="7592695" y="68580"/>
          <a:ext cx="996950" cy="469265"/>
        </a:xfrm>
        <a:prstGeom prst="rect">
          <a:avLst/>
        </a:prstGeom>
        <a:solidFill>
          <a:srgbClr val="FFFFFF"/>
        </a:solidFill>
        <a:ln w="38100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lIns="74295" tIns="8890" rIns="74295" bIns="8890" anchor="ctr"/>
        <a:lstStyle/>
        <a:p>
          <a:pPr algn="ctr"/>
          <a:r>
            <a:rPr sz="1600" b="1">
              <a:latin typeface="ＭＳ Ｐゴシック"/>
              <a:ea typeface="ＭＳ Ｐゴシック"/>
            </a:rPr>
            <a:t>記載例</a:t>
          </a:r>
          <a:endParaRPr sz="1600" b="1"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3"/>
  <sheetViews>
    <sheetView tabSelected="1" view="pageBreakPreview" zoomScale="70" zoomScaleSheetLayoutView="70" workbookViewId="0">
      <selection activeCell="F20" sqref="F20"/>
    </sheetView>
  </sheetViews>
  <sheetFormatPr defaultColWidth="9" defaultRowHeight="13.5"/>
  <cols>
    <col min="1" max="2" width="6.875" style="1" customWidth="1"/>
    <col min="3" max="3" width="14.25" style="1" customWidth="1"/>
    <col min="4" max="4" width="18.625" style="2" customWidth="1"/>
    <col min="5" max="6" width="17.625" style="1" customWidth="1"/>
    <col min="7" max="7" width="18.625" style="1" customWidth="1"/>
    <col min="8" max="9" width="17.625" style="1" customWidth="1"/>
    <col min="10" max="10" width="2.25" style="1" customWidth="1"/>
    <col min="11" max="16384" width="9" style="1"/>
  </cols>
  <sheetData>
    <row r="1" spans="1:9" ht="28.5">
      <c r="A1" s="4" t="s">
        <v>44</v>
      </c>
      <c r="B1" s="14"/>
      <c r="E1" s="45"/>
      <c r="F1" s="45"/>
      <c r="G1" s="61"/>
      <c r="H1" s="63" t="s">
        <v>62</v>
      </c>
      <c r="I1" s="65"/>
    </row>
    <row r="2" spans="1:9" ht="14.25"/>
    <row r="3" spans="1:9" ht="45" customHeight="1">
      <c r="A3" s="5"/>
      <c r="B3" s="15"/>
      <c r="C3" s="26"/>
      <c r="D3" s="38" t="s">
        <v>65</v>
      </c>
      <c r="E3" s="46" t="s">
        <v>79</v>
      </c>
      <c r="F3" s="53"/>
      <c r="G3" s="62" t="s">
        <v>64</v>
      </c>
      <c r="H3" s="46" t="s">
        <v>78</v>
      </c>
      <c r="I3" s="53"/>
    </row>
    <row r="4" spans="1:9" s="3" customFormat="1" ht="37.5" customHeight="1">
      <c r="A4" s="6"/>
      <c r="B4" s="16"/>
      <c r="C4" s="27" t="s">
        <v>7</v>
      </c>
      <c r="D4" s="39" t="s">
        <v>68</v>
      </c>
      <c r="E4" s="47" t="s">
        <v>5</v>
      </c>
      <c r="F4" s="54" t="s">
        <v>37</v>
      </c>
      <c r="G4" s="39" t="s">
        <v>68</v>
      </c>
      <c r="H4" s="47" t="s">
        <v>5</v>
      </c>
      <c r="I4" s="54" t="s">
        <v>37</v>
      </c>
    </row>
    <row r="5" spans="1:9" ht="39" customHeight="1">
      <c r="A5" s="7" t="s">
        <v>6</v>
      </c>
      <c r="B5" s="17"/>
      <c r="C5" s="28" t="s">
        <v>8</v>
      </c>
      <c r="D5" s="40"/>
      <c r="E5" s="48"/>
      <c r="F5" s="55"/>
      <c r="G5" s="40"/>
      <c r="H5" s="48"/>
      <c r="I5" s="55"/>
    </row>
    <row r="6" spans="1:9" ht="39" customHeight="1">
      <c r="A6" s="8"/>
      <c r="B6" s="18"/>
      <c r="C6" s="28" t="s">
        <v>0</v>
      </c>
      <c r="D6" s="40"/>
      <c r="E6" s="48"/>
      <c r="F6" s="55"/>
      <c r="G6" s="40"/>
      <c r="H6" s="48"/>
      <c r="I6" s="55"/>
    </row>
    <row r="7" spans="1:9" ht="39" customHeight="1">
      <c r="A7" s="8"/>
      <c r="B7" s="18"/>
      <c r="C7" s="28"/>
      <c r="D7" s="40"/>
      <c r="E7" s="48"/>
      <c r="F7" s="55"/>
      <c r="G7" s="40"/>
      <c r="H7" s="48"/>
      <c r="I7" s="55"/>
    </row>
    <row r="8" spans="1:9" ht="39" customHeight="1">
      <c r="A8" s="8"/>
      <c r="B8" s="18"/>
      <c r="C8" s="29" t="s">
        <v>12</v>
      </c>
      <c r="D8" s="41"/>
      <c r="E8" s="49"/>
      <c r="F8" s="56"/>
      <c r="G8" s="41"/>
      <c r="H8" s="49"/>
      <c r="I8" s="56"/>
    </row>
    <row r="9" spans="1:9" ht="39" customHeight="1">
      <c r="A9" s="9"/>
      <c r="B9" s="19"/>
      <c r="C9" s="30" t="s">
        <v>14</v>
      </c>
      <c r="D9" s="42"/>
      <c r="E9" s="50"/>
      <c r="F9" s="57"/>
      <c r="G9" s="42"/>
      <c r="H9" s="50"/>
      <c r="I9" s="57"/>
    </row>
    <row r="10" spans="1:9" ht="39" customHeight="1">
      <c r="A10" s="10" t="s">
        <v>15</v>
      </c>
      <c r="B10" s="20" t="s">
        <v>32</v>
      </c>
      <c r="C10" s="31" t="s">
        <v>18</v>
      </c>
      <c r="D10" s="43"/>
      <c r="E10" s="51"/>
      <c r="F10" s="58"/>
      <c r="G10" s="43"/>
      <c r="H10" s="51"/>
      <c r="I10" s="58"/>
    </row>
    <row r="11" spans="1:9" ht="39" customHeight="1">
      <c r="A11" s="11"/>
      <c r="B11" s="21"/>
      <c r="C11" s="32" t="s">
        <v>19</v>
      </c>
      <c r="D11" s="40"/>
      <c r="E11" s="48"/>
      <c r="F11" s="55"/>
      <c r="G11" s="40"/>
      <c r="H11" s="48"/>
      <c r="I11" s="55"/>
    </row>
    <row r="12" spans="1:9" ht="39" customHeight="1">
      <c r="A12" s="11"/>
      <c r="B12" s="21"/>
      <c r="C12" s="32" t="s">
        <v>24</v>
      </c>
      <c r="D12" s="40"/>
      <c r="E12" s="48"/>
      <c r="F12" s="59"/>
      <c r="G12" s="40"/>
      <c r="H12" s="48"/>
      <c r="I12" s="59"/>
    </row>
    <row r="13" spans="1:9" ht="39" customHeight="1">
      <c r="A13" s="11"/>
      <c r="B13" s="21"/>
      <c r="C13" s="32" t="s">
        <v>25</v>
      </c>
      <c r="D13" s="40"/>
      <c r="E13" s="48"/>
      <c r="F13" s="55"/>
      <c r="G13" s="40"/>
      <c r="H13" s="48"/>
      <c r="I13" s="55"/>
    </row>
    <row r="14" spans="1:9" ht="39" customHeight="1">
      <c r="A14" s="11"/>
      <c r="B14" s="21"/>
      <c r="C14" s="32" t="s">
        <v>26</v>
      </c>
      <c r="D14" s="40"/>
      <c r="E14" s="48"/>
      <c r="F14" s="60"/>
      <c r="G14" s="40"/>
      <c r="H14" s="48"/>
      <c r="I14" s="60"/>
    </row>
    <row r="15" spans="1:9" ht="39" customHeight="1">
      <c r="A15" s="11"/>
      <c r="B15" s="21"/>
      <c r="C15" s="32" t="s">
        <v>13</v>
      </c>
      <c r="D15" s="40"/>
      <c r="E15" s="48"/>
      <c r="F15" s="55"/>
      <c r="G15" s="40"/>
      <c r="H15" s="48"/>
      <c r="I15" s="55"/>
    </row>
    <row r="16" spans="1:9" ht="39" customHeight="1">
      <c r="A16" s="11"/>
      <c r="B16" s="21"/>
      <c r="C16" s="32"/>
      <c r="D16" s="40"/>
      <c r="E16" s="48"/>
      <c r="F16" s="55"/>
      <c r="G16" s="40"/>
      <c r="H16" s="48"/>
      <c r="I16" s="55"/>
    </row>
    <row r="17" spans="1:9" ht="39" customHeight="1">
      <c r="A17" s="11"/>
      <c r="B17" s="21"/>
      <c r="C17" s="32"/>
      <c r="D17" s="40"/>
      <c r="E17" s="48"/>
      <c r="F17" s="55"/>
      <c r="G17" s="40"/>
      <c r="H17" s="48"/>
      <c r="I17" s="55"/>
    </row>
    <row r="18" spans="1:9" ht="39" customHeight="1">
      <c r="A18" s="11"/>
      <c r="B18" s="21" t="s">
        <v>35</v>
      </c>
      <c r="C18" s="32" t="s">
        <v>18</v>
      </c>
      <c r="D18" s="40"/>
      <c r="E18" s="48"/>
      <c r="F18" s="55"/>
      <c r="G18" s="40"/>
      <c r="H18" s="48"/>
      <c r="I18" s="55"/>
    </row>
    <row r="19" spans="1:9" ht="39" customHeight="1">
      <c r="A19" s="11"/>
      <c r="B19" s="21"/>
      <c r="C19" s="32" t="s">
        <v>13</v>
      </c>
      <c r="D19" s="40"/>
      <c r="E19" s="48"/>
      <c r="F19" s="55"/>
      <c r="G19" s="40"/>
      <c r="H19" s="48"/>
      <c r="I19" s="55"/>
    </row>
    <row r="20" spans="1:9" ht="39" customHeight="1">
      <c r="A20" s="11"/>
      <c r="B20" s="21"/>
      <c r="C20" s="32" t="s">
        <v>34</v>
      </c>
      <c r="D20" s="40"/>
      <c r="E20" s="48"/>
      <c r="F20" s="55"/>
      <c r="G20" s="40"/>
      <c r="H20" s="48"/>
      <c r="I20" s="55"/>
    </row>
    <row r="21" spans="1:9" ht="39" customHeight="1">
      <c r="A21" s="11"/>
      <c r="B21" s="21"/>
      <c r="C21" s="32" t="s">
        <v>40</v>
      </c>
      <c r="D21" s="40"/>
      <c r="E21" s="48"/>
      <c r="F21" s="55"/>
      <c r="G21" s="40"/>
      <c r="H21" s="48"/>
      <c r="I21" s="55"/>
    </row>
    <row r="22" spans="1:9" ht="39" customHeight="1">
      <c r="A22" s="11"/>
      <c r="B22" s="21"/>
      <c r="C22" s="33"/>
      <c r="D22" s="40"/>
      <c r="E22" s="48"/>
      <c r="F22" s="55"/>
      <c r="G22" s="40"/>
      <c r="H22" s="48"/>
      <c r="I22" s="55"/>
    </row>
    <row r="23" spans="1:9" ht="39" customHeight="1">
      <c r="A23" s="11"/>
      <c r="B23" s="21"/>
      <c r="C23" s="33"/>
      <c r="D23" s="40"/>
      <c r="E23" s="48"/>
      <c r="F23" s="55"/>
      <c r="G23" s="40"/>
      <c r="H23" s="48"/>
      <c r="I23" s="55"/>
    </row>
    <row r="24" spans="1:9" ht="39" customHeight="1">
      <c r="A24" s="11"/>
      <c r="B24" s="21"/>
      <c r="C24" s="33"/>
      <c r="D24" s="40"/>
      <c r="E24" s="48"/>
      <c r="F24" s="55"/>
      <c r="G24" s="40"/>
      <c r="H24" s="48"/>
      <c r="I24" s="55"/>
    </row>
    <row r="25" spans="1:9" ht="39" customHeight="1">
      <c r="A25" s="11"/>
      <c r="B25" s="21" t="s">
        <v>1</v>
      </c>
      <c r="C25" s="32" t="s">
        <v>18</v>
      </c>
      <c r="D25" s="40"/>
      <c r="E25" s="48"/>
      <c r="F25" s="55"/>
      <c r="G25" s="40"/>
      <c r="H25" s="48"/>
      <c r="I25" s="55"/>
    </row>
    <row r="26" spans="1:9" ht="39" customHeight="1">
      <c r="A26" s="11"/>
      <c r="B26" s="21"/>
      <c r="C26" s="32" t="s">
        <v>31</v>
      </c>
      <c r="D26" s="40"/>
      <c r="E26" s="48"/>
      <c r="F26" s="55"/>
      <c r="G26" s="40"/>
      <c r="H26" s="48"/>
      <c r="I26" s="55"/>
    </row>
    <row r="27" spans="1:9" ht="39" customHeight="1">
      <c r="A27" s="11"/>
      <c r="B27" s="21"/>
      <c r="C27" s="32" t="s">
        <v>34</v>
      </c>
      <c r="D27" s="40"/>
      <c r="E27" s="48"/>
      <c r="F27" s="55"/>
      <c r="G27" s="40"/>
      <c r="H27" s="48"/>
      <c r="I27" s="55"/>
    </row>
    <row r="28" spans="1:9" ht="39" customHeight="1">
      <c r="A28" s="11"/>
      <c r="B28" s="21"/>
      <c r="C28" s="32" t="s">
        <v>9</v>
      </c>
      <c r="D28" s="40"/>
      <c r="E28" s="48"/>
      <c r="F28" s="55"/>
      <c r="G28" s="40"/>
      <c r="H28" s="48"/>
      <c r="I28" s="55"/>
    </row>
    <row r="29" spans="1:9" ht="39" customHeight="1">
      <c r="A29" s="11"/>
      <c r="B29" s="21"/>
      <c r="C29" s="32" t="s">
        <v>11</v>
      </c>
      <c r="D29" s="40"/>
      <c r="E29" s="48"/>
      <c r="F29" s="55"/>
      <c r="G29" s="40"/>
      <c r="H29" s="48"/>
      <c r="I29" s="55"/>
    </row>
    <row r="30" spans="1:9" ht="39" customHeight="1">
      <c r="A30" s="11"/>
      <c r="B30" s="22"/>
      <c r="C30" s="34"/>
      <c r="D30" s="44"/>
      <c r="E30" s="52"/>
      <c r="F30" s="59"/>
      <c r="G30" s="44"/>
      <c r="H30" s="52"/>
      <c r="I30" s="59"/>
    </row>
    <row r="31" spans="1:9" ht="39" customHeight="1">
      <c r="A31" s="11"/>
      <c r="B31" s="23"/>
      <c r="C31" s="35"/>
      <c r="D31" s="41"/>
      <c r="E31" s="49"/>
      <c r="F31" s="56"/>
      <c r="G31" s="41"/>
      <c r="H31" s="49"/>
      <c r="I31" s="56"/>
    </row>
    <row r="32" spans="1:9" ht="39" customHeight="1">
      <c r="A32" s="12"/>
      <c r="B32" s="24" t="s">
        <v>20</v>
      </c>
      <c r="C32" s="36"/>
      <c r="D32" s="42"/>
      <c r="E32" s="50"/>
      <c r="F32" s="57"/>
      <c r="G32" s="42"/>
      <c r="H32" s="64"/>
      <c r="I32" s="57"/>
    </row>
    <row r="33" spans="1:9" ht="39" customHeight="1">
      <c r="A33" s="13" t="s">
        <v>28</v>
      </c>
      <c r="B33" s="25" t="s">
        <v>29</v>
      </c>
      <c r="C33" s="37"/>
      <c r="D33" s="42"/>
      <c r="E33" s="50"/>
      <c r="F33" s="57"/>
      <c r="G33" s="42"/>
      <c r="H33" s="50"/>
      <c r="I33" s="57"/>
    </row>
  </sheetData>
  <mergeCells count="11">
    <mergeCell ref="H1:I1"/>
    <mergeCell ref="E3:F3"/>
    <mergeCell ref="H3:I3"/>
    <mergeCell ref="A4:B4"/>
    <mergeCell ref="B32:C32"/>
    <mergeCell ref="B33:C33"/>
    <mergeCell ref="A5:B9"/>
    <mergeCell ref="A10:A32"/>
    <mergeCell ref="B10:B17"/>
    <mergeCell ref="B18:B24"/>
    <mergeCell ref="B25:B31"/>
  </mergeCells>
  <phoneticPr fontId="18" type="Hiragana"/>
  <printOptions horizontalCentered="1"/>
  <pageMargins left="0.70866141732283516" right="0.70866141732283516" top="0.74803149606299202" bottom="0.74803149606299202" header="0.31496062992126" footer="0.31496062992126"/>
  <pageSetup paperSize="9" scale="5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K63"/>
  <sheetViews>
    <sheetView view="pageBreakPreview" zoomScale="80" zoomScaleSheetLayoutView="80" workbookViewId="0">
      <selection activeCell="F20" sqref="F20"/>
    </sheetView>
  </sheetViews>
  <sheetFormatPr defaultColWidth="9" defaultRowHeight="13.5"/>
  <cols>
    <col min="1" max="1" width="2.25" style="1" customWidth="1"/>
    <col min="2" max="3" width="6.875" style="1" customWidth="1"/>
    <col min="4" max="4" width="14.25" style="1" customWidth="1"/>
    <col min="5" max="5" width="16.875" style="2" customWidth="1"/>
    <col min="6" max="7" width="13.75" style="1" customWidth="1"/>
    <col min="8" max="8" width="16.875" style="1" customWidth="1"/>
    <col min="9" max="10" width="13.75" style="1" customWidth="1"/>
    <col min="11" max="11" width="20" style="1" customWidth="1"/>
    <col min="12" max="16384" width="9" style="1"/>
  </cols>
  <sheetData>
    <row r="2" spans="2:11" ht="25.5">
      <c r="B2" s="66" t="s">
        <v>44</v>
      </c>
      <c r="C2" s="14"/>
      <c r="F2" s="45"/>
      <c r="G2" s="45"/>
      <c r="I2" s="45"/>
      <c r="J2" s="45"/>
    </row>
    <row r="3" spans="2:11" ht="33" customHeight="1">
      <c r="F3" s="77"/>
      <c r="G3" s="77"/>
      <c r="I3" s="77" t="s">
        <v>80</v>
      </c>
      <c r="J3" s="77"/>
    </row>
    <row r="4" spans="2:11" ht="41.25" customHeight="1">
      <c r="B4" s="67"/>
      <c r="C4" s="68"/>
      <c r="D4" s="68"/>
      <c r="E4" s="69" t="s">
        <v>60</v>
      </c>
      <c r="F4" s="78" t="s">
        <v>10</v>
      </c>
      <c r="G4" s="86"/>
      <c r="H4" s="94" t="s">
        <v>63</v>
      </c>
      <c r="I4" s="78" t="s">
        <v>75</v>
      </c>
      <c r="J4" s="86"/>
      <c r="K4" s="97" t="s">
        <v>76</v>
      </c>
    </row>
    <row r="5" spans="2:11" ht="30" customHeight="1">
      <c r="B5" s="6"/>
      <c r="C5" s="16"/>
      <c r="D5" s="27" t="s">
        <v>7</v>
      </c>
      <c r="E5" s="39" t="s">
        <v>67</v>
      </c>
      <c r="F5" s="47" t="s">
        <v>5</v>
      </c>
      <c r="G5" s="54" t="s">
        <v>37</v>
      </c>
      <c r="H5" s="39" t="s">
        <v>67</v>
      </c>
      <c r="I5" s="47" t="s">
        <v>5</v>
      </c>
      <c r="J5" s="54" t="s">
        <v>37</v>
      </c>
    </row>
    <row r="6" spans="2:11" ht="30" customHeight="1">
      <c r="B6" s="7" t="s">
        <v>6</v>
      </c>
      <c r="C6" s="17"/>
      <c r="D6" s="28" t="s">
        <v>8</v>
      </c>
      <c r="E6" s="70">
        <f>1350*750</f>
        <v>1012500</v>
      </c>
      <c r="F6" s="79" t="s">
        <v>45</v>
      </c>
      <c r="G6" s="87" t="s">
        <v>81</v>
      </c>
      <c r="H6" s="70">
        <f>700*1500</f>
        <v>1050000</v>
      </c>
      <c r="I6" s="79" t="s">
        <v>30</v>
      </c>
      <c r="J6" s="88" t="s">
        <v>66</v>
      </c>
    </row>
    <row r="7" spans="2:11" ht="30" customHeight="1">
      <c r="B7" s="8"/>
      <c r="C7" s="18"/>
      <c r="D7" s="28" t="s">
        <v>0</v>
      </c>
      <c r="E7" s="71"/>
      <c r="F7" s="79" t="s">
        <v>46</v>
      </c>
      <c r="G7" s="88"/>
      <c r="H7" s="70">
        <f>4000*2000</f>
        <v>8000000</v>
      </c>
      <c r="I7" s="79" t="s">
        <v>4</v>
      </c>
      <c r="J7" s="88" t="s">
        <v>2</v>
      </c>
    </row>
    <row r="8" spans="2:11" ht="30" customHeight="1">
      <c r="B8" s="8"/>
      <c r="C8" s="18"/>
      <c r="D8" s="28"/>
      <c r="E8" s="70"/>
      <c r="F8" s="79"/>
      <c r="G8" s="88"/>
      <c r="H8" s="70"/>
      <c r="I8" s="79"/>
      <c r="J8" s="88"/>
    </row>
    <row r="9" spans="2:11" ht="30" customHeight="1">
      <c r="B9" s="8"/>
      <c r="C9" s="18"/>
      <c r="D9" s="29" t="s">
        <v>12</v>
      </c>
      <c r="E9" s="72">
        <f>100000+16000</f>
        <v>116000</v>
      </c>
      <c r="F9" s="80" t="s">
        <v>70</v>
      </c>
      <c r="G9" s="89" t="s">
        <v>69</v>
      </c>
      <c r="H9" s="72"/>
      <c r="I9" s="84"/>
      <c r="J9" s="89"/>
    </row>
    <row r="10" spans="2:11" ht="30" customHeight="1">
      <c r="B10" s="9"/>
      <c r="C10" s="19"/>
      <c r="D10" s="30" t="s">
        <v>14</v>
      </c>
      <c r="E10" s="73">
        <f>SUM(E6:E9)</f>
        <v>1128500</v>
      </c>
      <c r="F10" s="81"/>
      <c r="G10" s="90" t="s">
        <v>81</v>
      </c>
      <c r="H10" s="73">
        <f>SUM(H6:H8)</f>
        <v>9050000</v>
      </c>
      <c r="I10" s="81"/>
      <c r="J10" s="90" t="s">
        <v>77</v>
      </c>
    </row>
    <row r="11" spans="2:11" ht="30" customHeight="1">
      <c r="B11" s="10" t="s">
        <v>15</v>
      </c>
      <c r="C11" s="20" t="s">
        <v>32</v>
      </c>
      <c r="D11" s="31" t="s">
        <v>18</v>
      </c>
      <c r="E11" s="74"/>
      <c r="F11" s="82"/>
      <c r="G11" s="91"/>
      <c r="H11" s="70">
        <f>1000*6*70</f>
        <v>420000</v>
      </c>
      <c r="I11" s="79" t="s">
        <v>41</v>
      </c>
      <c r="J11" s="96" t="s">
        <v>71</v>
      </c>
    </row>
    <row r="12" spans="2:11" ht="30" customHeight="1">
      <c r="B12" s="11"/>
      <c r="C12" s="21"/>
      <c r="D12" s="32" t="s">
        <v>19</v>
      </c>
      <c r="E12" s="70">
        <f>800*40</f>
        <v>32000</v>
      </c>
      <c r="F12" s="79" t="s">
        <v>16</v>
      </c>
      <c r="G12" s="88" t="s">
        <v>21</v>
      </c>
      <c r="H12" s="70"/>
      <c r="I12" s="79"/>
      <c r="J12" s="88"/>
    </row>
    <row r="13" spans="2:11" ht="30" customHeight="1">
      <c r="B13" s="11"/>
      <c r="C13" s="21"/>
      <c r="D13" s="32" t="s">
        <v>24</v>
      </c>
      <c r="E13" s="70">
        <f>1500*30</f>
        <v>45000</v>
      </c>
      <c r="F13" s="79" t="s">
        <v>42</v>
      </c>
      <c r="G13" s="92" t="s">
        <v>48</v>
      </c>
      <c r="H13" s="70">
        <f>1500*30*2</f>
        <v>90000</v>
      </c>
      <c r="I13" s="79" t="s">
        <v>42</v>
      </c>
      <c r="J13" s="92" t="s">
        <v>59</v>
      </c>
    </row>
    <row r="14" spans="2:11" ht="30" customHeight="1">
      <c r="B14" s="11"/>
      <c r="C14" s="21"/>
      <c r="D14" s="32" t="s">
        <v>25</v>
      </c>
      <c r="E14" s="70">
        <f>5000*10</f>
        <v>50000</v>
      </c>
      <c r="F14" s="79" t="s">
        <v>43</v>
      </c>
      <c r="G14" s="88" t="s">
        <v>23</v>
      </c>
      <c r="H14" s="70">
        <f>5000*10*10</f>
        <v>500000</v>
      </c>
      <c r="I14" s="79" t="s">
        <v>43</v>
      </c>
      <c r="J14" s="88" t="s">
        <v>50</v>
      </c>
    </row>
    <row r="15" spans="2:11" ht="30" customHeight="1">
      <c r="B15" s="11"/>
      <c r="C15" s="21"/>
      <c r="D15" s="32" t="s">
        <v>26</v>
      </c>
      <c r="E15" s="70">
        <v>80000</v>
      </c>
      <c r="F15" s="79"/>
      <c r="G15" s="93" t="s">
        <v>61</v>
      </c>
      <c r="H15" s="70">
        <v>160000</v>
      </c>
      <c r="I15" s="79"/>
      <c r="J15" s="93" t="s">
        <v>22</v>
      </c>
    </row>
    <row r="16" spans="2:11" ht="30" customHeight="1">
      <c r="B16" s="11"/>
      <c r="C16" s="21"/>
      <c r="D16" s="32" t="s">
        <v>13</v>
      </c>
      <c r="E16" s="70">
        <v>18000</v>
      </c>
      <c r="F16" s="79" t="s">
        <v>36</v>
      </c>
      <c r="G16" s="88" t="s">
        <v>49</v>
      </c>
      <c r="H16" s="70">
        <f>3500*12</f>
        <v>42000</v>
      </c>
      <c r="I16" s="79" t="s">
        <v>33</v>
      </c>
      <c r="J16" s="88" t="s">
        <v>53</v>
      </c>
    </row>
    <row r="17" spans="2:11" ht="30" customHeight="1">
      <c r="B17" s="11"/>
      <c r="C17" s="21"/>
      <c r="D17" s="32"/>
      <c r="E17" s="70"/>
      <c r="F17" s="79"/>
      <c r="G17" s="88"/>
      <c r="H17" s="70"/>
      <c r="I17" s="79"/>
      <c r="J17" s="88"/>
    </row>
    <row r="18" spans="2:11" ht="30" customHeight="1">
      <c r="B18" s="11"/>
      <c r="C18" s="21"/>
      <c r="D18" s="32"/>
      <c r="E18" s="70"/>
      <c r="F18" s="79"/>
      <c r="G18" s="88"/>
      <c r="H18" s="70"/>
      <c r="I18" s="79"/>
      <c r="J18" s="88"/>
    </row>
    <row r="19" spans="2:11" ht="30" customHeight="1">
      <c r="B19" s="11"/>
      <c r="C19" s="21" t="s">
        <v>35</v>
      </c>
      <c r="D19" s="32" t="s">
        <v>18</v>
      </c>
      <c r="E19" s="70">
        <v>0</v>
      </c>
      <c r="F19" s="79"/>
      <c r="G19" s="88"/>
      <c r="H19" s="70">
        <f>1000*6*70*2</f>
        <v>840000</v>
      </c>
      <c r="I19" s="79" t="s">
        <v>41</v>
      </c>
      <c r="J19" s="96" t="s">
        <v>72</v>
      </c>
      <c r="K19" s="1" t="s">
        <v>54</v>
      </c>
    </row>
    <row r="20" spans="2:11" ht="30" customHeight="1">
      <c r="B20" s="11"/>
      <c r="C20" s="21"/>
      <c r="D20" s="32" t="s">
        <v>13</v>
      </c>
      <c r="E20" s="70">
        <v>0</v>
      </c>
      <c r="F20" s="79"/>
      <c r="G20" s="88"/>
      <c r="H20" s="70">
        <f>30000*4</f>
        <v>120000</v>
      </c>
      <c r="I20" s="79" t="s">
        <v>27</v>
      </c>
      <c r="J20" s="88" t="s">
        <v>73</v>
      </c>
      <c r="K20" s="1" t="s">
        <v>17</v>
      </c>
    </row>
    <row r="21" spans="2:11" ht="30" customHeight="1">
      <c r="B21" s="11"/>
      <c r="C21" s="21"/>
      <c r="D21" s="32" t="s">
        <v>34</v>
      </c>
      <c r="E21" s="70">
        <v>0</v>
      </c>
      <c r="F21" s="79"/>
      <c r="G21" s="88"/>
      <c r="H21" s="70"/>
      <c r="I21" s="79"/>
      <c r="J21" s="88"/>
    </row>
    <row r="22" spans="2:11" ht="30" customHeight="1">
      <c r="B22" s="11"/>
      <c r="C22" s="21"/>
      <c r="D22" s="32" t="s">
        <v>40</v>
      </c>
      <c r="E22" s="70">
        <v>0</v>
      </c>
      <c r="F22" s="79"/>
      <c r="G22" s="88"/>
      <c r="H22" s="70">
        <f>30000*4</f>
        <v>120000</v>
      </c>
      <c r="I22" s="79" t="s">
        <v>55</v>
      </c>
      <c r="J22" s="96" t="s">
        <v>74</v>
      </c>
      <c r="K22" s="1" t="s">
        <v>17</v>
      </c>
    </row>
    <row r="23" spans="2:11" ht="30" customHeight="1">
      <c r="B23" s="11"/>
      <c r="C23" s="21"/>
      <c r="D23" s="32" t="s">
        <v>31</v>
      </c>
      <c r="E23" s="70"/>
      <c r="F23" s="79"/>
      <c r="G23" s="88"/>
      <c r="H23" s="70">
        <v>50000</v>
      </c>
      <c r="I23" s="79"/>
      <c r="J23" s="88"/>
    </row>
    <row r="24" spans="2:11" ht="30" customHeight="1">
      <c r="B24" s="11"/>
      <c r="C24" s="21"/>
      <c r="D24" s="33"/>
      <c r="E24" s="70"/>
      <c r="F24" s="79"/>
      <c r="G24" s="88"/>
      <c r="H24" s="70"/>
      <c r="I24" s="79"/>
      <c r="J24" s="88"/>
    </row>
    <row r="25" spans="2:11" ht="30" customHeight="1">
      <c r="B25" s="11"/>
      <c r="C25" s="21"/>
      <c r="D25" s="33"/>
      <c r="E25" s="70"/>
      <c r="F25" s="79"/>
      <c r="G25" s="88"/>
      <c r="H25" s="70"/>
      <c r="I25" s="79"/>
      <c r="J25" s="88"/>
    </row>
    <row r="26" spans="2:11" ht="30" customHeight="1">
      <c r="B26" s="11"/>
      <c r="C26" s="21" t="s">
        <v>1</v>
      </c>
      <c r="D26" s="32" t="s">
        <v>18</v>
      </c>
      <c r="E26" s="70">
        <v>0</v>
      </c>
      <c r="F26" s="79"/>
      <c r="G26" s="88"/>
      <c r="H26" s="70"/>
      <c r="I26" s="79"/>
      <c r="J26" s="88" t="s">
        <v>39</v>
      </c>
    </row>
    <row r="27" spans="2:11" ht="30" customHeight="1">
      <c r="B27" s="11"/>
      <c r="C27" s="21"/>
      <c r="D27" s="32" t="s">
        <v>31</v>
      </c>
      <c r="E27" s="70">
        <v>0</v>
      </c>
      <c r="F27" s="79"/>
      <c r="G27" s="88"/>
      <c r="H27" s="70">
        <v>50000</v>
      </c>
      <c r="I27" s="79"/>
      <c r="J27" s="88" t="s">
        <v>3</v>
      </c>
    </row>
    <row r="28" spans="2:11" ht="30" customHeight="1">
      <c r="B28" s="11"/>
      <c r="C28" s="21"/>
      <c r="D28" s="32" t="s">
        <v>34</v>
      </c>
      <c r="E28" s="70">
        <v>10000</v>
      </c>
      <c r="F28" s="79"/>
      <c r="G28" s="88" t="s">
        <v>52</v>
      </c>
      <c r="H28" s="70">
        <v>100000</v>
      </c>
      <c r="I28" s="79"/>
      <c r="J28" s="88" t="s">
        <v>47</v>
      </c>
    </row>
    <row r="29" spans="2:11" ht="30" customHeight="1">
      <c r="B29" s="11"/>
      <c r="C29" s="21"/>
      <c r="D29" s="32" t="s">
        <v>9</v>
      </c>
      <c r="E29" s="70">
        <v>6000</v>
      </c>
      <c r="F29" s="79" t="s">
        <v>36</v>
      </c>
      <c r="G29" s="88" t="s">
        <v>51</v>
      </c>
      <c r="H29" s="70">
        <f>4000*5</f>
        <v>20000</v>
      </c>
      <c r="I29" s="79" t="s">
        <v>56</v>
      </c>
      <c r="J29" s="88" t="s">
        <v>57</v>
      </c>
    </row>
    <row r="30" spans="2:11" ht="30" customHeight="1">
      <c r="B30" s="11"/>
      <c r="C30" s="21"/>
      <c r="D30" s="32" t="s">
        <v>11</v>
      </c>
      <c r="E30" s="70">
        <v>0</v>
      </c>
      <c r="F30" s="79"/>
      <c r="G30" s="88"/>
      <c r="H30" s="70">
        <f>H10/2*0.1</f>
        <v>452500</v>
      </c>
      <c r="I30" s="79" t="s">
        <v>38</v>
      </c>
      <c r="J30" s="88" t="s">
        <v>58</v>
      </c>
    </row>
    <row r="31" spans="2:11" ht="30" customHeight="1">
      <c r="B31" s="11"/>
      <c r="C31" s="22"/>
      <c r="D31" s="34"/>
      <c r="E31" s="75"/>
      <c r="F31" s="83"/>
      <c r="G31" s="92"/>
      <c r="H31" s="75"/>
      <c r="I31" s="83"/>
      <c r="J31" s="92"/>
    </row>
    <row r="32" spans="2:11" ht="30" customHeight="1">
      <c r="B32" s="11"/>
      <c r="C32" s="23"/>
      <c r="D32" s="35"/>
      <c r="E32" s="72"/>
      <c r="F32" s="84"/>
      <c r="G32" s="89"/>
      <c r="H32" s="72"/>
      <c r="I32" s="84"/>
      <c r="J32" s="89"/>
    </row>
    <row r="33" spans="2:10" ht="30" customHeight="1">
      <c r="B33" s="12"/>
      <c r="C33" s="24" t="s">
        <v>20</v>
      </c>
      <c r="D33" s="36"/>
      <c r="E33" s="73">
        <f>SUM(E11:E32)</f>
        <v>241000</v>
      </c>
      <c r="F33" s="81"/>
      <c r="G33" s="90"/>
      <c r="H33" s="73">
        <f>SUM(H11:H32)</f>
        <v>2964500</v>
      </c>
      <c r="I33" s="95"/>
      <c r="J33" s="90"/>
    </row>
    <row r="34" spans="2:10" ht="30" customHeight="1">
      <c r="B34" s="13" t="s">
        <v>28</v>
      </c>
      <c r="C34" s="25" t="s">
        <v>29</v>
      </c>
      <c r="D34" s="37"/>
      <c r="E34" s="73">
        <f>E10-E33</f>
        <v>887500</v>
      </c>
      <c r="F34" s="81"/>
      <c r="G34" s="90"/>
      <c r="H34" s="73">
        <f>H10-H33</f>
        <v>6085500</v>
      </c>
      <c r="I34" s="81"/>
      <c r="J34" s="90"/>
    </row>
    <row r="35" spans="2:10" ht="17.25">
      <c r="E35" s="76"/>
      <c r="F35" s="85"/>
      <c r="G35" s="85"/>
      <c r="H35" s="85"/>
      <c r="I35" s="85"/>
      <c r="J35" s="85"/>
    </row>
    <row r="36" spans="2:10" ht="17.25">
      <c r="E36" s="76"/>
      <c r="F36" s="85"/>
      <c r="G36" s="85"/>
      <c r="H36" s="85"/>
      <c r="I36" s="85"/>
      <c r="J36" s="85"/>
    </row>
    <row r="37" spans="2:10" ht="17.25">
      <c r="E37" s="76"/>
      <c r="F37" s="85"/>
      <c r="G37" s="85"/>
      <c r="H37" s="85"/>
      <c r="I37" s="85"/>
      <c r="J37" s="85"/>
    </row>
    <row r="38" spans="2:10" ht="17.25">
      <c r="E38" s="76"/>
      <c r="F38" s="85"/>
      <c r="G38" s="85"/>
      <c r="H38" s="85"/>
      <c r="I38" s="85"/>
      <c r="J38" s="85"/>
    </row>
    <row r="39" spans="2:10" ht="17.25">
      <c r="E39" s="76"/>
      <c r="F39" s="85"/>
      <c r="G39" s="85"/>
      <c r="H39" s="85"/>
      <c r="I39" s="85"/>
      <c r="J39" s="85"/>
    </row>
    <row r="40" spans="2:10" ht="17.25">
      <c r="E40" s="76"/>
      <c r="F40" s="85"/>
      <c r="G40" s="85"/>
      <c r="H40" s="85"/>
      <c r="I40" s="85"/>
      <c r="J40" s="85"/>
    </row>
    <row r="41" spans="2:10" ht="17.25">
      <c r="E41" s="76"/>
      <c r="F41" s="85"/>
      <c r="G41" s="85"/>
      <c r="H41" s="85"/>
      <c r="I41" s="85"/>
      <c r="J41" s="85"/>
    </row>
    <row r="42" spans="2:10" ht="17.25">
      <c r="E42" s="76"/>
      <c r="F42" s="85"/>
      <c r="G42" s="85"/>
      <c r="H42" s="85"/>
      <c r="I42" s="85"/>
      <c r="J42" s="85"/>
    </row>
    <row r="43" spans="2:10" ht="17.25">
      <c r="E43" s="76"/>
      <c r="F43" s="85"/>
      <c r="G43" s="85"/>
      <c r="H43" s="85"/>
      <c r="I43" s="85"/>
      <c r="J43" s="85"/>
    </row>
    <row r="44" spans="2:10" ht="17.25">
      <c r="E44" s="76"/>
      <c r="F44" s="85"/>
      <c r="G44" s="85"/>
      <c r="H44" s="85"/>
      <c r="I44" s="85"/>
      <c r="J44" s="85"/>
    </row>
    <row r="45" spans="2:10" ht="17.25">
      <c r="E45" s="76"/>
      <c r="F45" s="85"/>
      <c r="G45" s="85"/>
      <c r="H45" s="85"/>
      <c r="I45" s="85"/>
      <c r="J45" s="85"/>
    </row>
    <row r="46" spans="2:10" ht="17.25">
      <c r="E46" s="76"/>
      <c r="F46" s="85"/>
      <c r="G46" s="85"/>
      <c r="H46" s="85"/>
      <c r="I46" s="85"/>
      <c r="J46" s="85"/>
    </row>
    <row r="47" spans="2:10" ht="17.25">
      <c r="E47" s="76"/>
      <c r="F47" s="85"/>
      <c r="G47" s="85"/>
      <c r="H47" s="85"/>
      <c r="I47" s="85"/>
      <c r="J47" s="85"/>
    </row>
    <row r="48" spans="2:10" ht="17.25">
      <c r="E48" s="76"/>
      <c r="F48" s="85"/>
      <c r="G48" s="85"/>
      <c r="H48" s="85"/>
      <c r="I48" s="85"/>
      <c r="J48" s="85"/>
    </row>
    <row r="49" spans="5:10" ht="17.25">
      <c r="E49" s="76"/>
      <c r="F49" s="85"/>
      <c r="G49" s="85"/>
      <c r="H49" s="85"/>
      <c r="I49" s="85"/>
      <c r="J49" s="85"/>
    </row>
    <row r="50" spans="5:10" ht="17.25">
      <c r="E50" s="76"/>
      <c r="F50" s="85"/>
      <c r="G50" s="85"/>
      <c r="H50" s="85"/>
      <c r="I50" s="85"/>
      <c r="J50" s="85"/>
    </row>
    <row r="51" spans="5:10" ht="17.25">
      <c r="E51" s="76"/>
      <c r="F51" s="85"/>
      <c r="G51" s="85"/>
      <c r="H51" s="85"/>
      <c r="I51" s="85"/>
      <c r="J51" s="85"/>
    </row>
    <row r="52" spans="5:10" ht="17.25">
      <c r="E52" s="76"/>
      <c r="F52" s="85"/>
      <c r="G52" s="85"/>
      <c r="H52" s="85"/>
      <c r="I52" s="85"/>
      <c r="J52" s="85"/>
    </row>
    <row r="53" spans="5:10" ht="17.25">
      <c r="E53" s="76"/>
      <c r="F53" s="85"/>
      <c r="G53" s="85"/>
      <c r="H53" s="85"/>
      <c r="I53" s="85"/>
      <c r="J53" s="85"/>
    </row>
    <row r="54" spans="5:10" ht="17.25">
      <c r="E54" s="76"/>
      <c r="F54" s="85"/>
      <c r="G54" s="85"/>
      <c r="H54" s="85"/>
      <c r="I54" s="85"/>
      <c r="J54" s="85"/>
    </row>
    <row r="55" spans="5:10" ht="17.25">
      <c r="E55" s="76"/>
      <c r="F55" s="85"/>
      <c r="G55" s="85"/>
      <c r="H55" s="85"/>
      <c r="I55" s="85"/>
      <c r="J55" s="85"/>
    </row>
    <row r="56" spans="5:10" ht="17.25">
      <c r="E56" s="76"/>
      <c r="F56" s="85"/>
      <c r="G56" s="85"/>
      <c r="H56" s="85"/>
      <c r="I56" s="85"/>
      <c r="J56" s="85"/>
    </row>
    <row r="57" spans="5:10" ht="17.25">
      <c r="E57" s="76"/>
      <c r="F57" s="85"/>
      <c r="G57" s="85"/>
      <c r="H57" s="85"/>
      <c r="I57" s="85"/>
      <c r="J57" s="85"/>
    </row>
    <row r="58" spans="5:10" ht="17.25">
      <c r="E58" s="76"/>
      <c r="F58" s="85"/>
      <c r="G58" s="85"/>
      <c r="H58" s="85"/>
      <c r="I58" s="85"/>
      <c r="J58" s="85"/>
    </row>
    <row r="59" spans="5:10" ht="17.25">
      <c r="E59" s="76"/>
      <c r="F59" s="85"/>
      <c r="G59" s="85"/>
      <c r="H59" s="85"/>
      <c r="I59" s="85"/>
      <c r="J59" s="85"/>
    </row>
    <row r="60" spans="5:10" ht="17.25">
      <c r="E60" s="76"/>
      <c r="F60" s="85"/>
      <c r="G60" s="85"/>
      <c r="H60" s="85"/>
      <c r="I60" s="85"/>
      <c r="J60" s="85"/>
    </row>
    <row r="61" spans="5:10" ht="17.25">
      <c r="E61" s="76"/>
      <c r="F61" s="85"/>
      <c r="G61" s="85"/>
      <c r="H61" s="85"/>
      <c r="I61" s="85"/>
      <c r="J61" s="85"/>
    </row>
    <row r="62" spans="5:10" ht="17.25">
      <c r="E62" s="76"/>
      <c r="F62" s="85"/>
      <c r="G62" s="85"/>
      <c r="H62" s="85"/>
      <c r="I62" s="85"/>
      <c r="J62" s="85"/>
    </row>
    <row r="63" spans="5:10" ht="17.25">
      <c r="E63" s="76"/>
      <c r="F63" s="85"/>
      <c r="G63" s="85"/>
      <c r="H63" s="85"/>
      <c r="I63" s="85"/>
      <c r="J63" s="85"/>
    </row>
  </sheetData>
  <mergeCells count="13">
    <mergeCell ref="I2:J2"/>
    <mergeCell ref="F3:G3"/>
    <mergeCell ref="I3:J3"/>
    <mergeCell ref="F4:G4"/>
    <mergeCell ref="I4:J4"/>
    <mergeCell ref="B5:C5"/>
    <mergeCell ref="C33:D33"/>
    <mergeCell ref="C34:D34"/>
    <mergeCell ref="B6:C10"/>
    <mergeCell ref="B11:B33"/>
    <mergeCell ref="C11:C18"/>
    <mergeCell ref="C19:C25"/>
    <mergeCell ref="C26:C32"/>
  </mergeCells>
  <phoneticPr fontId="18" type="Hiragana"/>
  <printOptions horizontalCentered="1"/>
  <pageMargins left="0.70866141732283516" right="0.70866141732283516" top="0.74803149606299202" bottom="0.74803149606299202" header="0.31496062992126" footer="0.31496062992126"/>
  <pageSetup paperSize="9" scale="67" fitToWidth="1" fitToHeight="1" orientation="portrait" usePrinterDefaults="1" r:id="rId1"/>
  <colBreaks count="1" manualBreakCount="1">
    <brk id="10" max="33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収支計画書</vt:lpstr>
      <vt:lpstr>収支計画書【記載例】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二宮 彩香</cp:lastModifiedBy>
  <cp:lastPrinted>2023-02-16T03:46:00Z</cp:lastPrinted>
  <dcterms:created xsi:type="dcterms:W3CDTF">2023-02-15T05:53:00Z</dcterms:created>
  <dcterms:modified xsi:type="dcterms:W3CDTF">2024-03-30T03:03:09Z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1041-11.2.0.10223</vt:lpwstr>
  </property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2024-03-30T03:03:09Z</vt:filetime>
  </property>
</Properties>
</file>