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２理財\04_公営企業関係\15 経営比較分析表の公表\03（R1）全体\08 ホームページ掲載（確定公表データ）★\46 法適用事業\010 水道\"/>
    </mc:Choice>
  </mc:AlternateContent>
  <workbookProtection workbookAlgorithmName="SHA-512" workbookHashValue="MmGac9ENjksGpLA8IeQoWDz312rPYA//EjdvhdjDNIuLUiKrlZJWz53LLOiG8BwqPF5bdLIRWSYP8Oe1pgpYuw==" workbookSaltValue="hkH+Y2h81KBkOYqUUTSIe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<sst xmlns="http://schemas.openxmlformats.org/spreadsheetml/2006/main" count="228" uniqueCount="112">
  <si>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</si>
  <si>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</si>
  <si>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</si>
  <si>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</si>
  <si>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</si>
  <si>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</si>
  <si>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</si>
  <si>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</si>
  <si>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</si>
  <si>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</si>
  <si>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</si>
  <si>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</si>
  <si>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</si>
  <si>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</si>
  <si>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</si>
  <si>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</si>
  <si>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</si>
  <si>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</si>
  <si>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</si>
  <si>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</si>
  <si>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</si>
  <si>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</si>
  <si>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</si>
  <si>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</si>
  <si>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</si>
  <si>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</si>
  <si>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</si>
  <si>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</si>
  <si>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</si>
  <si>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</si>
  <si>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</si>
  <si>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</si>
  <si>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</si>
  <si>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</si>
  <si>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</si>
  <si>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</si>
  <si>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</si>
  <si>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</si>
  <si>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</si>
  <si>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</si>
  <si>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</si>
  <si>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</si>
  <si>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</si>
  <si>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</si>
  <si>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</si>
  <si>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</si>
  <si>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</si>
  <si>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</si>
  <si>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</si>
  <si>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</si>
  <si>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</si>
  <si>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</si>
  <si>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</si>
  <si>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</si>
  <si>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</si>
  <si>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</si>
  <si>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</si>
  <si>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</si>
  <si>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</si>
  <si>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</si>
  <si>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</si>
  <si>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</si>
  <si>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</si>
  <si>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</si>
  <si>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</si>
  <si>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</si>
  <si>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</si>
  <si>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</si>
  <si>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</si>
  <si>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</si>
  <si>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</si>
  <si>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</si>
  <si>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</si>
  <si>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</si>
  <si>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</si>
  <si>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</si>
  <si>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</si>
  <si>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</si>
  <si>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</si>
  <si>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</si>
  <si>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</si>
  <si>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</si>
  <si>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</si>
  <si>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</si>
  <si>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</si>
  <si>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</si>
  <si>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</si>
  <si>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</si>
  <si>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</si>
  <si>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</si>
  <si>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</si>
  <si>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</si>
  <si>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</si>
  <si>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</si>
  <si>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笠間市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</si>
  <si>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</si>
  <si>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</si>
  <si>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</si>
  <si>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</si>
  <si>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</si>
  <si>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</si>
  <si>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</si>
  <si>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</si>
  <si>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</si>
  <si>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</si>
  <si>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</si>
  <si>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</si>
  <si>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</si>
  <si>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</si>
  <si>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100％以上を保っており健全であるが，類似団体平均値を若干下回っている状況にある。将来的には人口の減少に伴う給水収益の減少が予想されるため，事務の効率化等さらなる費用の削減に努める必要性がある。
③流動比率は，類似団体平均値と比較しても高く，短期債務に対する十分な支払い能力がある。
④企業債残高対給水収益比率は減少しており，類似団体より低く良好である。令和2年度に石綿管の解消が完了し，今後は，老朽管路や浄水施設等の更新のために多額の資金が必要となることから，適正な企業債発行に努める。
⑤料金回収率は，経常経費が減少したため数値が上昇し，100％を超えているため、給水に必要な費用を給水収益で賄えている。今後も引き続き委託業務の拡大など，効率的な事業運営に努める。
⑥給水原価は，経常経費が減少したため数値が低くなったが，類似団体平均値と比較すると高く，今後も引き続き維持管理費の適正化に努める。
⑦施設利用率は，類似団体と比較して良好である。今後の浄水施設更新では，的確な水需要予測による施設の適正化が必要である。
⑧有収率は，毎年横ばいであったが，無効水量の増加により数値が微減となった。類似団体平均値を下回っていることから，有収率向上のため，老朽管路更新や漏水発生時の早期対応により無効水量を減らす必要がある。</t>
    <rPh sb="36" eb="38">
      <t>ジャッカン</t>
    </rPh>
    <rPh sb="186" eb="188">
      <t>レイワ</t>
    </rPh>
    <rPh sb="189" eb="191">
      <t>ネンド</t>
    </rPh>
    <rPh sb="199" eb="201">
      <t>カンリョウ</t>
    </rPh>
    <rPh sb="216" eb="217">
      <t>トウ</t>
    </rPh>
    <rPh sb="218" eb="220">
      <t>コウシン</t>
    </rPh>
    <rPh sb="224" eb="226">
      <t>タガク</t>
    </rPh>
    <rPh sb="227" eb="229">
      <t>シキン</t>
    </rPh>
    <rPh sb="230" eb="232">
      <t>ヒツヨウ</t>
    </rPh>
    <rPh sb="285" eb="286">
      <t>コ</t>
    </rPh>
    <rPh sb="293" eb="295">
      <t>キュウスイ</t>
    </rPh>
    <rPh sb="296" eb="298">
      <t>ヒツヨウ</t>
    </rPh>
    <rPh sb="299" eb="301">
      <t>ヒヨウ</t>
    </rPh>
    <rPh sb="302" eb="304">
      <t>キュウスイ</t>
    </rPh>
    <rPh sb="304" eb="306">
      <t>シュウエキ</t>
    </rPh>
    <rPh sb="307" eb="308">
      <t>マカナ</t>
    </rPh>
    <rPh sb="313" eb="315">
      <t>コンゴ</t>
    </rPh>
    <rPh sb="316" eb="317">
      <t>ヒ</t>
    </rPh>
    <rPh sb="318" eb="319">
      <t>ツヅ</t>
    </rPh>
    <rPh sb="492" eb="494">
      <t>ゾウカ</t>
    </rPh>
    <rPh sb="500" eb="502">
      <t>ビゲン</t>
    </rPh>
    <rPh sb="507" eb="509">
      <t>ルイジ</t>
    </rPh>
    <rPh sb="509" eb="511">
      <t>ダンタイ</t>
    </rPh>
    <rPh sb="511" eb="514">
      <t>ヘイキンチ</t>
    </rPh>
    <rPh sb="515" eb="517">
      <t>シタマワ</t>
    </rPh>
    <phoneticPr fontId="1"/>
  </si>
  <si>
    <t>①有形固定資産減価償却率は，会計基準見直しで大きく増加したが，その後も増加傾向にあり，類似団体平均値と比較しても高い傾向である。今後の老朽管路や浄水施設更新は，水需要や財政状況を踏まえ計画的に実施する。
②管路経年化率は，前年度に引き続き管路台帳の精査に取り組んだことにより，整備年度不明管路を一部把握できたことで，数値が大きく変わったことから，類似団体平均値と比較して低くなっている。令和2年度に石綿管を解消が終了し，令和3年度以降は老朽管路や浄水施設の更新を計画的に実施する。
③管路更新率は，類似団体平均値より数値が低くなっている。令和3年度以降は，老朽管路の更新を計画的に実施する。</t>
    <rPh sb="206" eb="208">
      <t>シュウリョウ</t>
    </rPh>
    <rPh sb="210" eb="212">
      <t>レイワ</t>
    </rPh>
    <rPh sb="213" eb="215">
      <t>ネンド</t>
    </rPh>
    <rPh sb="215" eb="217">
      <t>イコウ</t>
    </rPh>
    <rPh sb="223" eb="225">
      <t>ジョウスイ</t>
    </rPh>
    <rPh sb="225" eb="227">
      <t>シセツ</t>
    </rPh>
    <rPh sb="269" eb="271">
      <t>レイワ</t>
    </rPh>
    <rPh sb="272" eb="274">
      <t>ネンド</t>
    </rPh>
    <phoneticPr fontId="1"/>
  </si>
  <si>
    <t>　経常収支比率や料金回収率は，経常費用の減少（主に減価償却費や企業債支払利息の減）により，数値が上昇していることから、単年度での経営状況は安定している。
　平成29年度から，給水申請業務等委託内容を拡大したが，現在個別委託している業務も包括して委託し，さらには民間手法の導入や水道事業経営戦略等を活用した施設の更新などにより，効率的な事業運営を実施する必要がある。
　一方，水道施設や管路の老朽化・水源の確保等が今後の課題となっていることから，令和3年度以降の老朽管路や浄水施設等の更新により，老朽化の解消や有収率の向上を図る。</t>
    <rPh sb="59" eb="62">
      <t>タンネンド</t>
    </rPh>
    <rPh sb="64" eb="66">
      <t>ケイエイ</t>
    </rPh>
    <rPh sb="66" eb="68">
      <t>ジョウキョウ</t>
    </rPh>
    <rPh sb="69" eb="71">
      <t>アンテイ</t>
    </rPh>
    <rPh sb="105" eb="107">
      <t>ゲンザイ</t>
    </rPh>
    <rPh sb="107" eb="109">
      <t>コベツ</t>
    </rPh>
    <rPh sb="109" eb="111">
      <t>イタク</t>
    </rPh>
    <rPh sb="115" eb="117">
      <t>ギョウム</t>
    </rPh>
    <rPh sb="118" eb="120">
      <t>ホウカツ</t>
    </rPh>
    <rPh sb="122" eb="124">
      <t>イタク</t>
    </rPh>
    <rPh sb="239" eb="240">
      <t>トウ</t>
    </rPh>
    <rPh sb="247" eb="250">
      <t>ロウキュウカ</t>
    </rPh>
    <rPh sb="251" eb="253">
      <t>カイショウ</t>
    </rPh>
    <rPh sb="254" eb="257">
      <t>ユウシュウリツ</t>
    </rPh>
    <rPh sb="258" eb="260">
      <t>コウジョウ</t>
    </rPh>
    <rPh sb="261" eb="262">
      <t>ハカ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</si>
</sst>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0.26</c:v>
                </c:pt>
                <c:pt idx="2">
                  <c:v>0.16</c:v>
                </c:pt>
                <c:pt idx="3">
                  <c:v>0.14000000000000001</c:v>
                </c:pt>
                <c:pt idx="4">
                  <c:v>0.21</c:v>
                </c:pt>
              </c:numCache>
            </c:numRef>
          </c:val>
        </c:ser>
        <c:dLbls>
          <c:showLegendKey val="0"/>
          <c:showVal val="0"/>
          <c:showCatName val="0"/>
          <c:showSerName val="0"/>
          <c:showPercent val="0"/>
          <c:showBubbleSize val="0"/>
        </c:dLbls>
        <c:gapWidth val="150"/>
        <c:axId val="129307424"/>
        <c:axId val="3756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ser>
        <c:dLbls>
          <c:showLegendKey val="0"/>
          <c:showVal val="0"/>
          <c:showCatName val="0"/>
          <c:showSerName val="0"/>
          <c:showPercent val="0"/>
          <c:showBubbleSize val="0"/>
        </c:dLbls>
        <c:marker val="1"/>
        <c:smooth val="0"/>
        <c:axId val="129307424"/>
        <c:axId val="375694656"/>
      </c:lineChart>
      <c:dateAx>
        <c:axId val="129307424"/>
        <c:scaling>
          <c:orientation val="minMax"/>
        </c:scaling>
        <c:delete val="1"/>
        <c:axPos val="b"/>
        <c:numFmt formatCode="&quot;H&quot;yy" sourceLinked="1"/>
        <c:majorTickMark val="none"/>
        <c:minorTickMark val="none"/>
        <c:tickLblPos val="none"/>
        <c:crossAx val="375694656"/>
        <c:crosses val="autoZero"/>
        <c:auto val="1"/>
        <c:lblOffset val="100"/>
        <c:baseTimeUnit val="years"/>
      </c:dateAx>
      <c:valAx>
        <c:axId val="375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2930742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77.39</c:v>
                </c:pt>
                <c:pt idx="1">
                  <c:v>78.83</c:v>
                </c:pt>
                <c:pt idx="2">
                  <c:v>81.14</c:v>
                </c:pt>
                <c:pt idx="3">
                  <c:v>79.900000000000006</c:v>
                </c:pt>
                <c:pt idx="4">
                  <c:v>80.19</c:v>
                </c:pt>
              </c:numCache>
            </c:numRef>
          </c:val>
        </c:ser>
        <c:dLbls>
          <c:showLegendKey val="0"/>
          <c:showVal val="0"/>
          <c:showCatName val="0"/>
          <c:showSerName val="0"/>
          <c:showPercent val="0"/>
          <c:showBubbleSize val="0"/>
        </c:dLbls>
        <c:gapWidth val="150"/>
        <c:axId val="377024632"/>
        <c:axId val="37703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ser>
        <c:dLbls>
          <c:showLegendKey val="0"/>
          <c:showVal val="0"/>
          <c:showCatName val="0"/>
          <c:showSerName val="0"/>
          <c:showPercent val="0"/>
          <c:showBubbleSize val="0"/>
        </c:dLbls>
        <c:marker val="1"/>
        <c:smooth val="0"/>
        <c:axId val="377024632"/>
        <c:axId val="377032080"/>
      </c:lineChart>
      <c:dateAx>
        <c:axId val="377024632"/>
        <c:scaling>
          <c:orientation val="minMax"/>
        </c:scaling>
        <c:delete val="1"/>
        <c:axPos val="b"/>
        <c:numFmt formatCode="&quot;H&quot;yy" sourceLinked="1"/>
        <c:majorTickMark val="none"/>
        <c:minorTickMark val="none"/>
        <c:tickLblPos val="none"/>
        <c:crossAx val="377032080"/>
        <c:crosses val="autoZero"/>
        <c:auto val="1"/>
        <c:lblOffset val="100"/>
        <c:baseTimeUnit val="years"/>
      </c:dateAx>
      <c:valAx>
        <c:axId val="37703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0246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84.63</c:v>
                </c:pt>
                <c:pt idx="1">
                  <c:v>83.42</c:v>
                </c:pt>
                <c:pt idx="2">
                  <c:v>81.33</c:v>
                </c:pt>
                <c:pt idx="3">
                  <c:v>82.88</c:v>
                </c:pt>
                <c:pt idx="4">
                  <c:v>82.28</c:v>
                </c:pt>
              </c:numCache>
            </c:numRef>
          </c:val>
        </c:ser>
        <c:dLbls>
          <c:showLegendKey val="0"/>
          <c:showVal val="0"/>
          <c:showCatName val="0"/>
          <c:showSerName val="0"/>
          <c:showPercent val="0"/>
          <c:showBubbleSize val="0"/>
        </c:dLbls>
        <c:gapWidth val="150"/>
        <c:axId val="377025416"/>
        <c:axId val="37702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ser>
        <c:dLbls>
          <c:showLegendKey val="0"/>
          <c:showVal val="0"/>
          <c:showCatName val="0"/>
          <c:showSerName val="0"/>
          <c:showPercent val="0"/>
          <c:showBubbleSize val="0"/>
        </c:dLbls>
        <c:marker val="1"/>
        <c:smooth val="0"/>
        <c:axId val="377025416"/>
        <c:axId val="377025808"/>
      </c:lineChart>
      <c:dateAx>
        <c:axId val="377025416"/>
        <c:scaling>
          <c:orientation val="minMax"/>
        </c:scaling>
        <c:delete val="1"/>
        <c:axPos val="b"/>
        <c:numFmt formatCode="&quot;H&quot;yy" sourceLinked="1"/>
        <c:majorTickMark val="none"/>
        <c:minorTickMark val="none"/>
        <c:tickLblPos val="none"/>
        <c:crossAx val="377025808"/>
        <c:crosses val="autoZero"/>
        <c:auto val="1"/>
        <c:lblOffset val="100"/>
        <c:baseTimeUnit val="years"/>
      </c:dateAx>
      <c:valAx>
        <c:axId val="3770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0254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109.52</c:v>
                </c:pt>
                <c:pt idx="1">
                  <c:v>106.6</c:v>
                </c:pt>
                <c:pt idx="2">
                  <c:v>109.59</c:v>
                </c:pt>
                <c:pt idx="3">
                  <c:v>109.33</c:v>
                </c:pt>
                <c:pt idx="4">
                  <c:v>110.97</c:v>
                </c:pt>
              </c:numCache>
            </c:numRef>
          </c:val>
        </c:ser>
        <c:dLbls>
          <c:showLegendKey val="0"/>
          <c:showVal val="0"/>
          <c:showCatName val="0"/>
          <c:showSerName val="0"/>
          <c:showPercent val="0"/>
          <c:showBubbleSize val="0"/>
        </c:dLbls>
        <c:gapWidth val="150"/>
        <c:axId val="310869992"/>
        <c:axId val="31228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ser>
        <c:dLbls>
          <c:showLegendKey val="0"/>
          <c:showVal val="0"/>
          <c:showCatName val="0"/>
          <c:showSerName val="0"/>
          <c:showPercent val="0"/>
          <c:showBubbleSize val="0"/>
        </c:dLbls>
        <c:marker val="1"/>
        <c:smooth val="0"/>
        <c:axId val="310869992"/>
        <c:axId val="312285224"/>
      </c:lineChart>
      <c:dateAx>
        <c:axId val="310869992"/>
        <c:scaling>
          <c:orientation val="minMax"/>
        </c:scaling>
        <c:delete val="1"/>
        <c:axPos val="b"/>
        <c:numFmt formatCode="&quot;H&quot;yy" sourceLinked="1"/>
        <c:majorTickMark val="none"/>
        <c:minorTickMark val="none"/>
        <c:tickLblPos val="none"/>
        <c:crossAx val="312285224"/>
        <c:crosses val="autoZero"/>
        <c:auto val="1"/>
        <c:lblOffset val="100"/>
        <c:baseTimeUnit val="years"/>
      </c:dateAx>
      <c:valAx>
        <c:axId val="31228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086999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54.82</c:v>
                </c:pt>
                <c:pt idx="1">
                  <c:v>56.42</c:v>
                </c:pt>
                <c:pt idx="2">
                  <c:v>58.02</c:v>
                </c:pt>
                <c:pt idx="3">
                  <c:v>59.71</c:v>
                </c:pt>
                <c:pt idx="4">
                  <c:v>61.14</c:v>
                </c:pt>
              </c:numCache>
            </c:numRef>
          </c:val>
        </c:ser>
        <c:dLbls>
          <c:showLegendKey val="0"/>
          <c:showVal val="0"/>
          <c:showCatName val="0"/>
          <c:showSerName val="0"/>
          <c:showPercent val="0"/>
          <c:showBubbleSize val="0"/>
        </c:dLbls>
        <c:gapWidth val="150"/>
        <c:axId val="377203272"/>
        <c:axId val="37720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ser>
        <c:dLbls>
          <c:showLegendKey val="0"/>
          <c:showVal val="0"/>
          <c:showCatName val="0"/>
          <c:showSerName val="0"/>
          <c:showPercent val="0"/>
          <c:showBubbleSize val="0"/>
        </c:dLbls>
        <c:marker val="1"/>
        <c:smooth val="0"/>
        <c:axId val="377203272"/>
        <c:axId val="377202488"/>
      </c:lineChart>
      <c:dateAx>
        <c:axId val="377203272"/>
        <c:scaling>
          <c:orientation val="minMax"/>
        </c:scaling>
        <c:delete val="1"/>
        <c:axPos val="b"/>
        <c:numFmt formatCode="&quot;H&quot;yy" sourceLinked="1"/>
        <c:majorTickMark val="none"/>
        <c:minorTickMark val="none"/>
        <c:tickLblPos val="none"/>
        <c:crossAx val="377202488"/>
        <c:crosses val="autoZero"/>
        <c:auto val="1"/>
        <c:lblOffset val="100"/>
        <c:baseTimeUnit val="years"/>
      </c:dateAx>
      <c:valAx>
        <c:axId val="3772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2032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6.7</c:v>
                </c:pt>
                <c:pt idx="1">
                  <c:v>2.33</c:v>
                </c:pt>
                <c:pt idx="2">
                  <c:v>14.13</c:v>
                </c:pt>
                <c:pt idx="3">
                  <c:v>12.84</c:v>
                </c:pt>
                <c:pt idx="4">
                  <c:v>14.24</c:v>
                </c:pt>
              </c:numCache>
            </c:numRef>
          </c:val>
        </c:ser>
        <c:dLbls>
          <c:showLegendKey val="0"/>
          <c:showVal val="0"/>
          <c:showCatName val="0"/>
          <c:showSerName val="0"/>
          <c:showPercent val="0"/>
          <c:showBubbleSize val="0"/>
        </c:dLbls>
        <c:gapWidth val="150"/>
        <c:axId val="377204056"/>
        <c:axId val="37720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ser>
        <c:dLbls>
          <c:showLegendKey val="0"/>
          <c:showVal val="0"/>
          <c:showCatName val="0"/>
          <c:showSerName val="0"/>
          <c:showPercent val="0"/>
          <c:showBubbleSize val="0"/>
        </c:dLbls>
        <c:marker val="1"/>
        <c:smooth val="0"/>
        <c:axId val="377204056"/>
        <c:axId val="377207192"/>
      </c:lineChart>
      <c:dateAx>
        <c:axId val="377204056"/>
        <c:scaling>
          <c:orientation val="minMax"/>
        </c:scaling>
        <c:delete val="1"/>
        <c:axPos val="b"/>
        <c:numFmt formatCode="&quot;H&quot;yy" sourceLinked="1"/>
        <c:majorTickMark val="none"/>
        <c:minorTickMark val="none"/>
        <c:tickLblPos val="none"/>
        <c:crossAx val="377207192"/>
        <c:crosses val="autoZero"/>
        <c:auto val="1"/>
        <c:lblOffset val="100"/>
        <c:baseTimeUnit val="years"/>
      </c:dateAx>
      <c:valAx>
        <c:axId val="37720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20405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7206016"/>
        <c:axId val="3772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ser>
        <c:dLbls>
          <c:showLegendKey val="0"/>
          <c:showVal val="0"/>
          <c:showCatName val="0"/>
          <c:showSerName val="0"/>
          <c:showPercent val="0"/>
          <c:showBubbleSize val="0"/>
        </c:dLbls>
        <c:marker val="1"/>
        <c:smooth val="0"/>
        <c:axId val="377206016"/>
        <c:axId val="377201312"/>
      </c:lineChart>
      <c:dateAx>
        <c:axId val="377206016"/>
        <c:scaling>
          <c:orientation val="minMax"/>
        </c:scaling>
        <c:delete val="1"/>
        <c:axPos val="b"/>
        <c:numFmt formatCode="&quot;H&quot;yy" sourceLinked="1"/>
        <c:majorTickMark val="none"/>
        <c:minorTickMark val="none"/>
        <c:tickLblPos val="none"/>
        <c:crossAx val="377201312"/>
        <c:crosses val="autoZero"/>
        <c:auto val="1"/>
        <c:lblOffset val="100"/>
        <c:baseTimeUnit val="years"/>
      </c:dateAx>
      <c:valAx>
        <c:axId val="37720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2060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597.49</c:v>
                </c:pt>
                <c:pt idx="1">
                  <c:v>605.79999999999995</c:v>
                </c:pt>
                <c:pt idx="2">
                  <c:v>641.86</c:v>
                </c:pt>
                <c:pt idx="3">
                  <c:v>471.66</c:v>
                </c:pt>
                <c:pt idx="4">
                  <c:v>535.71</c:v>
                </c:pt>
              </c:numCache>
            </c:numRef>
          </c:val>
        </c:ser>
        <c:dLbls>
          <c:showLegendKey val="0"/>
          <c:showVal val="0"/>
          <c:showCatName val="0"/>
          <c:showSerName val="0"/>
          <c:showPercent val="0"/>
          <c:showBubbleSize val="0"/>
        </c:dLbls>
        <c:gapWidth val="150"/>
        <c:axId val="377201704"/>
        <c:axId val="3772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ser>
        <c:dLbls>
          <c:showLegendKey val="0"/>
          <c:showVal val="0"/>
          <c:showCatName val="0"/>
          <c:showSerName val="0"/>
          <c:showPercent val="0"/>
          <c:showBubbleSize val="0"/>
        </c:dLbls>
        <c:marker val="1"/>
        <c:smooth val="0"/>
        <c:axId val="377201704"/>
        <c:axId val="377202880"/>
      </c:lineChart>
      <c:dateAx>
        <c:axId val="377201704"/>
        <c:scaling>
          <c:orientation val="minMax"/>
        </c:scaling>
        <c:delete val="1"/>
        <c:axPos val="b"/>
        <c:numFmt formatCode="&quot;H&quot;yy" sourceLinked="1"/>
        <c:majorTickMark val="none"/>
        <c:minorTickMark val="none"/>
        <c:tickLblPos val="none"/>
        <c:crossAx val="377202880"/>
        <c:crosses val="autoZero"/>
        <c:auto val="1"/>
        <c:lblOffset val="100"/>
        <c:baseTimeUnit val="years"/>
      </c:dateAx>
      <c:valAx>
        <c:axId val="3772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2017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224.89</c:v>
                </c:pt>
                <c:pt idx="1">
                  <c:v>208.21</c:v>
                </c:pt>
                <c:pt idx="2">
                  <c:v>188.51</c:v>
                </c:pt>
                <c:pt idx="3">
                  <c:v>172.97</c:v>
                </c:pt>
                <c:pt idx="4">
                  <c:v>159.5</c:v>
                </c:pt>
              </c:numCache>
            </c:numRef>
          </c:val>
        </c:ser>
        <c:dLbls>
          <c:showLegendKey val="0"/>
          <c:showVal val="0"/>
          <c:showCatName val="0"/>
          <c:showSerName val="0"/>
          <c:showPercent val="0"/>
          <c:showBubbleSize val="0"/>
        </c:dLbls>
        <c:gapWidth val="150"/>
        <c:axId val="377205624"/>
        <c:axId val="37720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ser>
        <c:dLbls>
          <c:showLegendKey val="0"/>
          <c:showVal val="0"/>
          <c:showCatName val="0"/>
          <c:showSerName val="0"/>
          <c:showPercent val="0"/>
          <c:showBubbleSize val="0"/>
        </c:dLbls>
        <c:marker val="1"/>
        <c:smooth val="0"/>
        <c:axId val="377205624"/>
        <c:axId val="377206800"/>
      </c:lineChart>
      <c:dateAx>
        <c:axId val="377205624"/>
        <c:scaling>
          <c:orientation val="minMax"/>
        </c:scaling>
        <c:delete val="1"/>
        <c:axPos val="b"/>
        <c:numFmt formatCode="&quot;H&quot;yy" sourceLinked="1"/>
        <c:majorTickMark val="none"/>
        <c:minorTickMark val="none"/>
        <c:tickLblPos val="none"/>
        <c:crossAx val="377206800"/>
        <c:crosses val="autoZero"/>
        <c:auto val="1"/>
        <c:lblOffset val="100"/>
        <c:baseTimeUnit val="years"/>
      </c:dateAx>
      <c:valAx>
        <c:axId val="37720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20562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98.17</c:v>
                </c:pt>
                <c:pt idx="1">
                  <c:v>94.77</c:v>
                </c:pt>
                <c:pt idx="2">
                  <c:v>99.49</c:v>
                </c:pt>
                <c:pt idx="3">
                  <c:v>101.22</c:v>
                </c:pt>
                <c:pt idx="4">
                  <c:v>104.73</c:v>
                </c:pt>
              </c:numCache>
            </c:numRef>
          </c:val>
        </c:ser>
        <c:dLbls>
          <c:showLegendKey val="0"/>
          <c:showVal val="0"/>
          <c:showCatName val="0"/>
          <c:showSerName val="0"/>
          <c:showPercent val="0"/>
          <c:showBubbleSize val="0"/>
        </c:dLbls>
        <c:gapWidth val="150"/>
        <c:axId val="377029336"/>
        <c:axId val="3770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ser>
        <c:dLbls>
          <c:showLegendKey val="0"/>
          <c:showVal val="0"/>
          <c:showCatName val="0"/>
          <c:showSerName val="0"/>
          <c:showPercent val="0"/>
          <c:showBubbleSize val="0"/>
        </c:dLbls>
        <c:marker val="1"/>
        <c:smooth val="0"/>
        <c:axId val="377029336"/>
        <c:axId val="377026984"/>
      </c:lineChart>
      <c:dateAx>
        <c:axId val="377029336"/>
        <c:scaling>
          <c:orientation val="minMax"/>
        </c:scaling>
        <c:delete val="1"/>
        <c:axPos val="b"/>
        <c:numFmt formatCode="&quot;H&quot;yy" sourceLinked="1"/>
        <c:majorTickMark val="none"/>
        <c:minorTickMark val="none"/>
        <c:tickLblPos val="none"/>
        <c:crossAx val="377026984"/>
        <c:crosses val="autoZero"/>
        <c:auto val="1"/>
        <c:lblOffset val="100"/>
        <c:baseTimeUnit val="years"/>
      </c:dateAx>
      <c:valAx>
        <c:axId val="3770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02933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225.99</c:v>
                </c:pt>
                <c:pt idx="1">
                  <c:v>231.07</c:v>
                </c:pt>
                <c:pt idx="2">
                  <c:v>219.61</c:v>
                </c:pt>
                <c:pt idx="3">
                  <c:v>215.33</c:v>
                </c:pt>
                <c:pt idx="4">
                  <c:v>207.71</c:v>
                </c:pt>
              </c:numCache>
            </c:numRef>
          </c:val>
        </c:ser>
        <c:dLbls>
          <c:showLegendKey val="0"/>
          <c:showVal val="0"/>
          <c:showCatName val="0"/>
          <c:showSerName val="0"/>
          <c:showPercent val="0"/>
          <c:showBubbleSize val="0"/>
        </c:dLbls>
        <c:gapWidth val="150"/>
        <c:axId val="377030120"/>
        <c:axId val="37702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ser>
        <c:dLbls>
          <c:showLegendKey val="0"/>
          <c:showVal val="0"/>
          <c:showCatName val="0"/>
          <c:showSerName val="0"/>
          <c:showPercent val="0"/>
          <c:showBubbleSize val="0"/>
        </c:dLbls>
        <c:marker val="1"/>
        <c:smooth val="0"/>
        <c:axId val="377030120"/>
        <c:axId val="377027768"/>
      </c:lineChart>
      <c:dateAx>
        <c:axId val="377030120"/>
        <c:scaling>
          <c:orientation val="minMax"/>
        </c:scaling>
        <c:delete val="1"/>
        <c:axPos val="b"/>
        <c:numFmt formatCode="&quot;H&quot;yy" sourceLinked="1"/>
        <c:majorTickMark val="none"/>
        <c:minorTickMark val="none"/>
        <c:tickLblPos val="none"/>
        <c:crossAx val="377027768"/>
        <c:crosses val="autoZero"/>
        <c:auto val="1"/>
        <c:lblOffset val="100"/>
        <c:baseTimeUnit val="years"/>
      </c:dateAx>
      <c:valAx>
        <c:axId val="3770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70301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7" zoomScale="75" zoomScaleNormal="75"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茨城県　笠間市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9</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A4</v>
      </c>
      <c r="X8" s="54"/>
      <c r="Y8" s="54"/>
      <c r="Z8" s="54"/>
      <c r="AA8" s="54"/>
      <c r="AB8" s="54"/>
      <c r="AC8" s="54"/>
      <c r="AD8" s="54" t="str">
        <f>データ!$M$6</f>
        <v>非設置</v>
      </c>
      <c r="AE8" s="54"/>
      <c r="AF8" s="54"/>
      <c r="AG8" s="54"/>
      <c r="AH8" s="54"/>
      <c r="AI8" s="54"/>
      <c r="AJ8" s="54"/>
      <c r="AK8" s="7"/>
      <c r="AL8" s="55">
        <f>データ!$R$6</f>
        <v>75644</v>
      </c>
      <c r="AM8" s="55"/>
      <c r="AN8" s="55"/>
      <c r="AO8" s="55"/>
      <c r="AP8" s="55"/>
      <c r="AQ8" s="55"/>
      <c r="AR8" s="55"/>
      <c r="AS8" s="55"/>
      <c r="AT8" s="56">
        <f>データ!$S$6</f>
        <v>240.4</v>
      </c>
      <c r="AU8" s="57"/>
      <c r="AV8" s="57"/>
      <c r="AW8" s="57"/>
      <c r="AX8" s="57"/>
      <c r="AY8" s="57"/>
      <c r="AZ8" s="57"/>
      <c r="BA8" s="57"/>
      <c r="BB8" s="58">
        <f>データ!$T$6</f>
        <v>314.66000000000003</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61" t="s">
        <v>30</v>
      </c>
      <c r="BM9" s="62"/>
      <c r="BN9" s="19" t="s">
        <v>32</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79.8</v>
      </c>
      <c r="J10" s="57"/>
      <c r="K10" s="57"/>
      <c r="L10" s="57"/>
      <c r="M10" s="57"/>
      <c r="N10" s="57"/>
      <c r="O10" s="63"/>
      <c r="P10" s="58">
        <f>データ!$P$6</f>
        <v>83.44</v>
      </c>
      <c r="Q10" s="58"/>
      <c r="R10" s="58"/>
      <c r="S10" s="58"/>
      <c r="T10" s="58"/>
      <c r="U10" s="58"/>
      <c r="V10" s="58"/>
      <c r="W10" s="55">
        <f>データ!$Q$6</f>
        <v>3855</v>
      </c>
      <c r="X10" s="55"/>
      <c r="Y10" s="55"/>
      <c r="Z10" s="55"/>
      <c r="AA10" s="55"/>
      <c r="AB10" s="55"/>
      <c r="AC10" s="55"/>
      <c r="AD10" s="2"/>
      <c r="AE10" s="2"/>
      <c r="AF10" s="2"/>
      <c r="AG10" s="2"/>
      <c r="AH10" s="7"/>
      <c r="AI10" s="7"/>
      <c r="AJ10" s="7"/>
      <c r="AK10" s="7"/>
      <c r="AL10" s="55">
        <f>データ!$U$6</f>
        <v>62840</v>
      </c>
      <c r="AM10" s="55"/>
      <c r="AN10" s="55"/>
      <c r="AO10" s="55"/>
      <c r="AP10" s="55"/>
      <c r="AQ10" s="55"/>
      <c r="AR10" s="55"/>
      <c r="AS10" s="55"/>
      <c r="AT10" s="56">
        <f>データ!$V$6</f>
        <v>166.27</v>
      </c>
      <c r="AU10" s="57"/>
      <c r="AV10" s="57"/>
      <c r="AW10" s="57"/>
      <c r="AX10" s="57"/>
      <c r="AY10" s="57"/>
      <c r="AZ10" s="57"/>
      <c r="BA10" s="57"/>
      <c r="BB10" s="58">
        <f>データ!$W$6</f>
        <v>377.94</v>
      </c>
      <c r="BC10" s="58"/>
      <c r="BD10" s="58"/>
      <c r="BE10" s="58"/>
      <c r="BF10" s="58"/>
      <c r="BG10" s="58"/>
      <c r="BH10" s="58"/>
      <c r="BI10" s="58"/>
      <c r="BJ10" s="2"/>
      <c r="BK10" s="2"/>
      <c r="BL10" s="64" t="s">
        <v>34</v>
      </c>
      <c r="BM10" s="65"/>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36</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38</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39</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41</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8</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7</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111</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42</v>
      </c>
      <c r="C84" s="6"/>
      <c r="D84" s="6"/>
      <c r="E84" s="6" t="s">
        <v>44</v>
      </c>
      <c r="F84" s="6" t="s">
        <v>46</v>
      </c>
      <c r="G84" s="6" t="s">
        <v>47</v>
      </c>
      <c r="H84" s="6" t="s">
        <v>40</v>
      </c>
      <c r="I84" s="6" t="s">
        <v>6</v>
      </c>
      <c r="J84" s="6" t="s">
        <v>27</v>
      </c>
      <c r="K84" s="6" t="s">
        <v>48</v>
      </c>
      <c r="L84" s="6" t="s">
        <v>50</v>
      </c>
      <c r="M84" s="6" t="s">
        <v>31</v>
      </c>
      <c r="N84" s="6" t="s">
        <v>52</v>
      </c>
      <c r="O84" s="6" t="s">
        <v>54</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vanhR3An1MwdO2642Y/lG1gIcFLgHvf1jmPacY0X1plWmJbhUYjszfotYM7KyP5R/ivcubPrCrNoRdBPJWYYtg==" saltValue="gj/H5fjJjpkNcc/Y/812Z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49</v>
      </c>
      <c r="C3" s="31" t="s">
        <v>57</v>
      </c>
      <c r="D3" s="31" t="s">
        <v>59</v>
      </c>
      <c r="E3" s="31" t="s">
        <v>2</v>
      </c>
      <c r="F3" s="31" t="s">
        <v>1</v>
      </c>
      <c r="G3" s="31" t="s">
        <v>23</v>
      </c>
      <c r="H3" s="89" t="s">
        <v>28</v>
      </c>
      <c r="I3" s="90"/>
      <c r="J3" s="90"/>
      <c r="K3" s="90"/>
      <c r="L3" s="90"/>
      <c r="M3" s="90"/>
      <c r="N3" s="90"/>
      <c r="O3" s="90"/>
      <c r="P3" s="90"/>
      <c r="Q3" s="90"/>
      <c r="R3" s="90"/>
      <c r="S3" s="90"/>
      <c r="T3" s="90"/>
      <c r="U3" s="90"/>
      <c r="V3" s="90"/>
      <c r="W3" s="91"/>
      <c r="X3" s="87"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8</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60</v>
      </c>
      <c r="B4" s="32"/>
      <c r="C4" s="32"/>
      <c r="D4" s="32"/>
      <c r="E4" s="32"/>
      <c r="F4" s="32"/>
      <c r="G4" s="32"/>
      <c r="H4" s="92"/>
      <c r="I4" s="93"/>
      <c r="J4" s="93"/>
      <c r="K4" s="93"/>
      <c r="L4" s="93"/>
      <c r="M4" s="93"/>
      <c r="N4" s="93"/>
      <c r="O4" s="93"/>
      <c r="P4" s="93"/>
      <c r="Q4" s="93"/>
      <c r="R4" s="93"/>
      <c r="S4" s="93"/>
      <c r="T4" s="93"/>
      <c r="U4" s="93"/>
      <c r="V4" s="93"/>
      <c r="W4" s="94"/>
      <c r="X4" s="88" t="s">
        <v>51</v>
      </c>
      <c r="Y4" s="88"/>
      <c r="Z4" s="88"/>
      <c r="AA4" s="88"/>
      <c r="AB4" s="88"/>
      <c r="AC4" s="88"/>
      <c r="AD4" s="88"/>
      <c r="AE4" s="88"/>
      <c r="AF4" s="88"/>
      <c r="AG4" s="88"/>
      <c r="AH4" s="88"/>
      <c r="AI4" s="88" t="s">
        <v>43</v>
      </c>
      <c r="AJ4" s="88"/>
      <c r="AK4" s="88"/>
      <c r="AL4" s="88"/>
      <c r="AM4" s="88"/>
      <c r="AN4" s="88"/>
      <c r="AO4" s="88"/>
      <c r="AP4" s="88"/>
      <c r="AQ4" s="88"/>
      <c r="AR4" s="88"/>
      <c r="AS4" s="88"/>
      <c r="AT4" s="88" t="s">
        <v>37</v>
      </c>
      <c r="AU4" s="88"/>
      <c r="AV4" s="88"/>
      <c r="AW4" s="88"/>
      <c r="AX4" s="88"/>
      <c r="AY4" s="88"/>
      <c r="AZ4" s="88"/>
      <c r="BA4" s="88"/>
      <c r="BB4" s="88"/>
      <c r="BC4" s="88"/>
      <c r="BD4" s="88"/>
      <c r="BE4" s="88" t="s">
        <v>62</v>
      </c>
      <c r="BF4" s="88"/>
      <c r="BG4" s="88"/>
      <c r="BH4" s="88"/>
      <c r="BI4" s="88"/>
      <c r="BJ4" s="88"/>
      <c r="BK4" s="88"/>
      <c r="BL4" s="88"/>
      <c r="BM4" s="88"/>
      <c r="BN4" s="88"/>
      <c r="BO4" s="88"/>
      <c r="BP4" s="88" t="s">
        <v>33</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x14ac:dyDescent="0.15">
      <c r="A5" s="29" t="s">
        <v>26</v>
      </c>
      <c r="B5" s="33"/>
      <c r="C5" s="33"/>
      <c r="D5" s="33"/>
      <c r="E5" s="33"/>
      <c r="F5" s="33"/>
      <c r="G5" s="33"/>
      <c r="H5" s="39" t="s">
        <v>56</v>
      </c>
      <c r="I5" s="39" t="s">
        <v>69</v>
      </c>
      <c r="J5" s="39" t="s">
        <v>70</v>
      </c>
      <c r="K5" s="39" t="s">
        <v>71</v>
      </c>
      <c r="L5" s="39" t="s">
        <v>72</v>
      </c>
      <c r="M5" s="39" t="s">
        <v>3</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42</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2019</v>
      </c>
      <c r="C6" s="34">
        <f t="shared" si="1"/>
        <v>82163</v>
      </c>
      <c r="D6" s="34">
        <f t="shared" si="1"/>
        <v>46</v>
      </c>
      <c r="E6" s="34">
        <f t="shared" si="1"/>
        <v>1</v>
      </c>
      <c r="F6" s="34">
        <f t="shared" si="1"/>
        <v>0</v>
      </c>
      <c r="G6" s="34">
        <f t="shared" si="1"/>
        <v>1</v>
      </c>
      <c r="H6" s="34" t="str">
        <f t="shared" si="1"/>
        <v>茨城県　笠間市</v>
      </c>
      <c r="I6" s="34" t="str">
        <f t="shared" si="1"/>
        <v>法適用</v>
      </c>
      <c r="J6" s="34" t="str">
        <f t="shared" si="1"/>
        <v>水道事業</v>
      </c>
      <c r="K6" s="34" t="str">
        <f t="shared" si="1"/>
        <v>末端給水事業</v>
      </c>
      <c r="L6" s="34" t="str">
        <f t="shared" si="1"/>
        <v>A4</v>
      </c>
      <c r="M6" s="34" t="str">
        <f t="shared" si="1"/>
        <v>非設置</v>
      </c>
      <c r="N6" s="40" t="str">
        <f t="shared" si="1"/>
        <v>-</v>
      </c>
      <c r="O6" s="40">
        <f t="shared" si="1"/>
        <v>79.8</v>
      </c>
      <c r="P6" s="40">
        <f t="shared" si="1"/>
        <v>83.44</v>
      </c>
      <c r="Q6" s="40">
        <f t="shared" si="1"/>
        <v>3855</v>
      </c>
      <c r="R6" s="40">
        <f t="shared" si="1"/>
        <v>75644</v>
      </c>
      <c r="S6" s="40">
        <f t="shared" si="1"/>
        <v>240.4</v>
      </c>
      <c r="T6" s="40">
        <f t="shared" si="1"/>
        <v>314.66000000000003</v>
      </c>
      <c r="U6" s="40">
        <f t="shared" si="1"/>
        <v>62840</v>
      </c>
      <c r="V6" s="40">
        <f t="shared" si="1"/>
        <v>166.27</v>
      </c>
      <c r="W6" s="40">
        <f t="shared" si="1"/>
        <v>377.94</v>
      </c>
      <c r="X6" s="42">
        <f t="shared" ref="X6:AG6" si="2">IF(X7="",NA(),X7)</f>
        <v>109.52</v>
      </c>
      <c r="Y6" s="42">
        <f t="shared" si="2"/>
        <v>106.6</v>
      </c>
      <c r="Z6" s="42">
        <f t="shared" si="2"/>
        <v>109.59</v>
      </c>
      <c r="AA6" s="42">
        <f t="shared" si="2"/>
        <v>109.33</v>
      </c>
      <c r="AB6" s="42">
        <f t="shared" si="2"/>
        <v>110.97</v>
      </c>
      <c r="AC6" s="42">
        <f t="shared" si="2"/>
        <v>112.69</v>
      </c>
      <c r="AD6" s="42">
        <f t="shared" si="2"/>
        <v>113.16</v>
      </c>
      <c r="AE6" s="42">
        <f t="shared" si="2"/>
        <v>112.15</v>
      </c>
      <c r="AF6" s="42">
        <f t="shared" si="2"/>
        <v>111.44</v>
      </c>
      <c r="AG6" s="42">
        <f t="shared" si="2"/>
        <v>111.17</v>
      </c>
      <c r="AH6" s="40" t="str">
        <f>IF(AH7="","",IF(AH7="-","【-】","【"&amp;SUBSTITUTE(TEXT(AH7,"#,##0.00"),"-","△")&amp;"】"))</f>
        <v>【112.01】</v>
      </c>
      <c r="AI6" s="40">
        <f t="shared" ref="AI6:AR6" si="3">IF(AI7="",NA(),AI7)</f>
        <v>0</v>
      </c>
      <c r="AJ6" s="40">
        <f t="shared" si="3"/>
        <v>0</v>
      </c>
      <c r="AK6" s="40">
        <f t="shared" si="3"/>
        <v>0</v>
      </c>
      <c r="AL6" s="40">
        <f t="shared" si="3"/>
        <v>0</v>
      </c>
      <c r="AM6" s="40">
        <f t="shared" si="3"/>
        <v>0</v>
      </c>
      <c r="AN6" s="42">
        <f t="shared" si="3"/>
        <v>0.54</v>
      </c>
      <c r="AO6" s="42">
        <f t="shared" si="3"/>
        <v>0.68</v>
      </c>
      <c r="AP6" s="42">
        <f t="shared" si="3"/>
        <v>1</v>
      </c>
      <c r="AQ6" s="42">
        <f t="shared" si="3"/>
        <v>1.03</v>
      </c>
      <c r="AR6" s="42">
        <f t="shared" si="3"/>
        <v>0.78</v>
      </c>
      <c r="AS6" s="40" t="str">
        <f>IF(AS7="","",IF(AS7="-","【-】","【"&amp;SUBSTITUTE(TEXT(AS7,"#,##0.00"),"-","△")&amp;"】"))</f>
        <v>【1.08】</v>
      </c>
      <c r="AT6" s="42">
        <f t="shared" ref="AT6:BC6" si="4">IF(AT7="",NA(),AT7)</f>
        <v>597.49</v>
      </c>
      <c r="AU6" s="42">
        <f t="shared" si="4"/>
        <v>605.79999999999995</v>
      </c>
      <c r="AV6" s="42">
        <f t="shared" si="4"/>
        <v>641.86</v>
      </c>
      <c r="AW6" s="42">
        <f t="shared" si="4"/>
        <v>471.66</v>
      </c>
      <c r="AX6" s="42">
        <f t="shared" si="4"/>
        <v>535.71</v>
      </c>
      <c r="AY6" s="42">
        <f t="shared" si="4"/>
        <v>346.59</v>
      </c>
      <c r="AZ6" s="42">
        <f t="shared" si="4"/>
        <v>357.82</v>
      </c>
      <c r="BA6" s="42">
        <f t="shared" si="4"/>
        <v>355.5</v>
      </c>
      <c r="BB6" s="42">
        <f t="shared" si="4"/>
        <v>349.83</v>
      </c>
      <c r="BC6" s="42">
        <f t="shared" si="4"/>
        <v>360.86</v>
      </c>
      <c r="BD6" s="40" t="str">
        <f>IF(BD7="","",IF(BD7="-","【-】","【"&amp;SUBSTITUTE(TEXT(BD7,"#,##0.00"),"-","△")&amp;"】"))</f>
        <v>【264.97】</v>
      </c>
      <c r="BE6" s="42">
        <f t="shared" ref="BE6:BN6" si="5">IF(BE7="",NA(),BE7)</f>
        <v>224.89</v>
      </c>
      <c r="BF6" s="42">
        <f t="shared" si="5"/>
        <v>208.21</v>
      </c>
      <c r="BG6" s="42">
        <f t="shared" si="5"/>
        <v>188.51</v>
      </c>
      <c r="BH6" s="42">
        <f t="shared" si="5"/>
        <v>172.97</v>
      </c>
      <c r="BI6" s="42">
        <f t="shared" si="5"/>
        <v>159.5</v>
      </c>
      <c r="BJ6" s="42">
        <f t="shared" si="5"/>
        <v>312.02999999999997</v>
      </c>
      <c r="BK6" s="42">
        <f t="shared" si="5"/>
        <v>307.45999999999998</v>
      </c>
      <c r="BL6" s="42">
        <f t="shared" si="5"/>
        <v>312.58</v>
      </c>
      <c r="BM6" s="42">
        <f t="shared" si="5"/>
        <v>314.87</v>
      </c>
      <c r="BN6" s="42">
        <f t="shared" si="5"/>
        <v>309.27999999999997</v>
      </c>
      <c r="BO6" s="40" t="str">
        <f>IF(BO7="","",IF(BO7="-","【-】","【"&amp;SUBSTITUTE(TEXT(BO7,"#,##0.00"),"-","△")&amp;"】"))</f>
        <v>【266.61】</v>
      </c>
      <c r="BP6" s="42">
        <f t="shared" ref="BP6:BY6" si="6">IF(BP7="",NA(),BP7)</f>
        <v>98.17</v>
      </c>
      <c r="BQ6" s="42">
        <f t="shared" si="6"/>
        <v>94.77</v>
      </c>
      <c r="BR6" s="42">
        <f t="shared" si="6"/>
        <v>99.49</v>
      </c>
      <c r="BS6" s="42">
        <f t="shared" si="6"/>
        <v>101.22</v>
      </c>
      <c r="BT6" s="42">
        <f t="shared" si="6"/>
        <v>104.73</v>
      </c>
      <c r="BU6" s="42">
        <f t="shared" si="6"/>
        <v>105.71</v>
      </c>
      <c r="BV6" s="42">
        <f t="shared" si="6"/>
        <v>106.01</v>
      </c>
      <c r="BW6" s="42">
        <f t="shared" si="6"/>
        <v>104.57</v>
      </c>
      <c r="BX6" s="42">
        <f t="shared" si="6"/>
        <v>103.54</v>
      </c>
      <c r="BY6" s="42">
        <f t="shared" si="6"/>
        <v>103.32</v>
      </c>
      <c r="BZ6" s="40" t="str">
        <f>IF(BZ7="","",IF(BZ7="-","【-】","【"&amp;SUBSTITUTE(TEXT(BZ7,"#,##0.00"),"-","△")&amp;"】"))</f>
        <v>【103.24】</v>
      </c>
      <c r="CA6" s="42">
        <f t="shared" ref="CA6:CJ6" si="7">IF(CA7="",NA(),CA7)</f>
        <v>225.99</v>
      </c>
      <c r="CB6" s="42">
        <f t="shared" si="7"/>
        <v>231.07</v>
      </c>
      <c r="CC6" s="42">
        <f t="shared" si="7"/>
        <v>219.61</v>
      </c>
      <c r="CD6" s="42">
        <f t="shared" si="7"/>
        <v>215.33</v>
      </c>
      <c r="CE6" s="42">
        <f t="shared" si="7"/>
        <v>207.71</v>
      </c>
      <c r="CF6" s="42">
        <f t="shared" si="7"/>
        <v>162.15</v>
      </c>
      <c r="CG6" s="42">
        <f t="shared" si="7"/>
        <v>162.24</v>
      </c>
      <c r="CH6" s="42">
        <f t="shared" si="7"/>
        <v>165.47</v>
      </c>
      <c r="CI6" s="42">
        <f t="shared" si="7"/>
        <v>167.46</v>
      </c>
      <c r="CJ6" s="42">
        <f t="shared" si="7"/>
        <v>168.56</v>
      </c>
      <c r="CK6" s="40" t="str">
        <f>IF(CK7="","",IF(CK7="-","【-】","【"&amp;SUBSTITUTE(TEXT(CK7,"#,##0.00"),"-","△")&amp;"】"))</f>
        <v>【168.38】</v>
      </c>
      <c r="CL6" s="42">
        <f t="shared" ref="CL6:CU6" si="8">IF(CL7="",NA(),CL7)</f>
        <v>77.39</v>
      </c>
      <c r="CM6" s="42">
        <f t="shared" si="8"/>
        <v>78.83</v>
      </c>
      <c r="CN6" s="42">
        <f t="shared" si="8"/>
        <v>81.14</v>
      </c>
      <c r="CO6" s="42">
        <f t="shared" si="8"/>
        <v>79.900000000000006</v>
      </c>
      <c r="CP6" s="42">
        <f t="shared" si="8"/>
        <v>80.19</v>
      </c>
      <c r="CQ6" s="42">
        <f t="shared" si="8"/>
        <v>59.34</v>
      </c>
      <c r="CR6" s="42">
        <f t="shared" si="8"/>
        <v>59.11</v>
      </c>
      <c r="CS6" s="42">
        <f t="shared" si="8"/>
        <v>59.74</v>
      </c>
      <c r="CT6" s="42">
        <f t="shared" si="8"/>
        <v>59.46</v>
      </c>
      <c r="CU6" s="42">
        <f t="shared" si="8"/>
        <v>59.51</v>
      </c>
      <c r="CV6" s="40" t="str">
        <f>IF(CV7="","",IF(CV7="-","【-】","【"&amp;SUBSTITUTE(TEXT(CV7,"#,##0.00"),"-","△")&amp;"】"))</f>
        <v>【60.00】</v>
      </c>
      <c r="CW6" s="42">
        <f t="shared" ref="CW6:DF6" si="9">IF(CW7="",NA(),CW7)</f>
        <v>84.63</v>
      </c>
      <c r="CX6" s="42">
        <f t="shared" si="9"/>
        <v>83.42</v>
      </c>
      <c r="CY6" s="42">
        <f t="shared" si="9"/>
        <v>81.33</v>
      </c>
      <c r="CZ6" s="42">
        <f t="shared" si="9"/>
        <v>82.88</v>
      </c>
      <c r="DA6" s="42">
        <f t="shared" si="9"/>
        <v>82.28</v>
      </c>
      <c r="DB6" s="42">
        <f t="shared" si="9"/>
        <v>87.74</v>
      </c>
      <c r="DC6" s="42">
        <f t="shared" si="9"/>
        <v>87.91</v>
      </c>
      <c r="DD6" s="42">
        <f t="shared" si="9"/>
        <v>87.28</v>
      </c>
      <c r="DE6" s="42">
        <f t="shared" si="9"/>
        <v>87.41</v>
      </c>
      <c r="DF6" s="42">
        <f t="shared" si="9"/>
        <v>87.08</v>
      </c>
      <c r="DG6" s="40" t="str">
        <f>IF(DG7="","",IF(DG7="-","【-】","【"&amp;SUBSTITUTE(TEXT(DG7,"#,##0.00"),"-","△")&amp;"】"))</f>
        <v>【89.80】</v>
      </c>
      <c r="DH6" s="42">
        <f t="shared" ref="DH6:DQ6" si="10">IF(DH7="",NA(),DH7)</f>
        <v>54.82</v>
      </c>
      <c r="DI6" s="42">
        <f t="shared" si="10"/>
        <v>56.42</v>
      </c>
      <c r="DJ6" s="42">
        <f t="shared" si="10"/>
        <v>58.02</v>
      </c>
      <c r="DK6" s="42">
        <f t="shared" si="10"/>
        <v>59.71</v>
      </c>
      <c r="DL6" s="42">
        <f t="shared" si="10"/>
        <v>61.14</v>
      </c>
      <c r="DM6" s="42">
        <f t="shared" si="10"/>
        <v>46.27</v>
      </c>
      <c r="DN6" s="42">
        <f t="shared" si="10"/>
        <v>46.88</v>
      </c>
      <c r="DO6" s="42">
        <f t="shared" si="10"/>
        <v>46.94</v>
      </c>
      <c r="DP6" s="42">
        <f t="shared" si="10"/>
        <v>47.62</v>
      </c>
      <c r="DQ6" s="42">
        <f t="shared" si="10"/>
        <v>48.55</v>
      </c>
      <c r="DR6" s="40" t="str">
        <f>IF(DR7="","",IF(DR7="-","【-】","【"&amp;SUBSTITUTE(TEXT(DR7,"#,##0.00"),"-","△")&amp;"】"))</f>
        <v>【49.59】</v>
      </c>
      <c r="DS6" s="42">
        <f t="shared" ref="DS6:EB6" si="11">IF(DS7="",NA(),DS7)</f>
        <v>6.7</v>
      </c>
      <c r="DT6" s="42">
        <f t="shared" si="11"/>
        <v>2.33</v>
      </c>
      <c r="DU6" s="42">
        <f t="shared" si="11"/>
        <v>14.13</v>
      </c>
      <c r="DV6" s="42">
        <f t="shared" si="11"/>
        <v>12.84</v>
      </c>
      <c r="DW6" s="42">
        <f t="shared" si="11"/>
        <v>14.24</v>
      </c>
      <c r="DX6" s="42">
        <f t="shared" si="11"/>
        <v>10.93</v>
      </c>
      <c r="DY6" s="42">
        <f t="shared" si="11"/>
        <v>13.39</v>
      </c>
      <c r="DZ6" s="42">
        <f t="shared" si="11"/>
        <v>14.48</v>
      </c>
      <c r="EA6" s="42">
        <f t="shared" si="11"/>
        <v>16.27</v>
      </c>
      <c r="EB6" s="42">
        <f t="shared" si="11"/>
        <v>17.11</v>
      </c>
      <c r="EC6" s="40" t="str">
        <f>IF(EC7="","",IF(EC7="-","【-】","【"&amp;SUBSTITUTE(TEXT(EC7,"#,##0.00"),"-","△")&amp;"】"))</f>
        <v>【19.44】</v>
      </c>
      <c r="ED6" s="42">
        <f t="shared" ref="ED6:EM6" si="12">IF(ED7="",NA(),ED7)</f>
        <v>0.33</v>
      </c>
      <c r="EE6" s="42">
        <f t="shared" si="12"/>
        <v>0.26</v>
      </c>
      <c r="EF6" s="42">
        <f t="shared" si="12"/>
        <v>0.16</v>
      </c>
      <c r="EG6" s="42">
        <f t="shared" si="12"/>
        <v>0.14000000000000001</v>
      </c>
      <c r="EH6" s="42">
        <f t="shared" si="12"/>
        <v>0.21</v>
      </c>
      <c r="EI6" s="42">
        <f t="shared" si="12"/>
        <v>0.71</v>
      </c>
      <c r="EJ6" s="42">
        <f t="shared" si="12"/>
        <v>0.71</v>
      </c>
      <c r="EK6" s="42">
        <f t="shared" si="12"/>
        <v>0.75</v>
      </c>
      <c r="EL6" s="42">
        <f t="shared" si="12"/>
        <v>0.63</v>
      </c>
      <c r="EM6" s="42">
        <f t="shared" si="12"/>
        <v>0.63</v>
      </c>
      <c r="EN6" s="40" t="str">
        <f>IF(EN7="","",IF(EN7="-","【-】","【"&amp;SUBSTITUTE(TEXT(EN7,"#,##0.00"),"-","△")&amp;"】"))</f>
        <v>【0.68】</v>
      </c>
    </row>
    <row r="7" spans="1:144" s="28" customFormat="1" x14ac:dyDescent="0.15">
      <c r="A7" s="29"/>
      <c r="B7" s="35">
        <v>2019</v>
      </c>
      <c r="C7" s="35">
        <v>82163</v>
      </c>
      <c r="D7" s="35">
        <v>46</v>
      </c>
      <c r="E7" s="35">
        <v>1</v>
      </c>
      <c r="F7" s="35">
        <v>0</v>
      </c>
      <c r="G7" s="35">
        <v>1</v>
      </c>
      <c r="H7" s="35" t="s">
        <v>94</v>
      </c>
      <c r="I7" s="35" t="s">
        <v>95</v>
      </c>
      <c r="J7" s="35" t="s">
        <v>96</v>
      </c>
      <c r="K7" s="35" t="s">
        <v>97</v>
      </c>
      <c r="L7" s="35" t="s">
        <v>58</v>
      </c>
      <c r="M7" s="35" t="s">
        <v>13</v>
      </c>
      <c r="N7" s="41" t="s">
        <v>98</v>
      </c>
      <c r="O7" s="41">
        <v>79.8</v>
      </c>
      <c r="P7" s="41">
        <v>83.44</v>
      </c>
      <c r="Q7" s="41">
        <v>3855</v>
      </c>
      <c r="R7" s="41">
        <v>75644</v>
      </c>
      <c r="S7" s="41">
        <v>240.4</v>
      </c>
      <c r="T7" s="41">
        <v>314.66000000000003</v>
      </c>
      <c r="U7" s="41">
        <v>62840</v>
      </c>
      <c r="V7" s="41">
        <v>166.27</v>
      </c>
      <c r="W7" s="41">
        <v>377.94</v>
      </c>
      <c r="X7" s="41">
        <v>109.52</v>
      </c>
      <c r="Y7" s="41">
        <v>106.6</v>
      </c>
      <c r="Z7" s="41">
        <v>109.59</v>
      </c>
      <c r="AA7" s="41">
        <v>109.33</v>
      </c>
      <c r="AB7" s="41">
        <v>110.97</v>
      </c>
      <c r="AC7" s="41">
        <v>112.69</v>
      </c>
      <c r="AD7" s="41">
        <v>113.16</v>
      </c>
      <c r="AE7" s="41">
        <v>112.15</v>
      </c>
      <c r="AF7" s="41">
        <v>111.44</v>
      </c>
      <c r="AG7" s="41">
        <v>111.17</v>
      </c>
      <c r="AH7" s="41">
        <v>112.01</v>
      </c>
      <c r="AI7" s="41">
        <v>0</v>
      </c>
      <c r="AJ7" s="41">
        <v>0</v>
      </c>
      <c r="AK7" s="41">
        <v>0</v>
      </c>
      <c r="AL7" s="41">
        <v>0</v>
      </c>
      <c r="AM7" s="41">
        <v>0</v>
      </c>
      <c r="AN7" s="41">
        <v>0.54</v>
      </c>
      <c r="AO7" s="41">
        <v>0.68</v>
      </c>
      <c r="AP7" s="41">
        <v>1</v>
      </c>
      <c r="AQ7" s="41">
        <v>1.03</v>
      </c>
      <c r="AR7" s="41">
        <v>0.78</v>
      </c>
      <c r="AS7" s="41">
        <v>1.08</v>
      </c>
      <c r="AT7" s="41">
        <v>597.49</v>
      </c>
      <c r="AU7" s="41">
        <v>605.79999999999995</v>
      </c>
      <c r="AV7" s="41">
        <v>641.86</v>
      </c>
      <c r="AW7" s="41">
        <v>471.66</v>
      </c>
      <c r="AX7" s="41">
        <v>535.71</v>
      </c>
      <c r="AY7" s="41">
        <v>346.59</v>
      </c>
      <c r="AZ7" s="41">
        <v>357.82</v>
      </c>
      <c r="BA7" s="41">
        <v>355.5</v>
      </c>
      <c r="BB7" s="41">
        <v>349.83</v>
      </c>
      <c r="BC7" s="41">
        <v>360.86</v>
      </c>
      <c r="BD7" s="41">
        <v>264.97000000000003</v>
      </c>
      <c r="BE7" s="41">
        <v>224.89</v>
      </c>
      <c r="BF7" s="41">
        <v>208.21</v>
      </c>
      <c r="BG7" s="41">
        <v>188.51</v>
      </c>
      <c r="BH7" s="41">
        <v>172.97</v>
      </c>
      <c r="BI7" s="41">
        <v>159.5</v>
      </c>
      <c r="BJ7" s="41">
        <v>312.02999999999997</v>
      </c>
      <c r="BK7" s="41">
        <v>307.45999999999998</v>
      </c>
      <c r="BL7" s="41">
        <v>312.58</v>
      </c>
      <c r="BM7" s="41">
        <v>314.87</v>
      </c>
      <c r="BN7" s="41">
        <v>309.27999999999997</v>
      </c>
      <c r="BO7" s="41">
        <v>266.61</v>
      </c>
      <c r="BP7" s="41">
        <v>98.17</v>
      </c>
      <c r="BQ7" s="41">
        <v>94.77</v>
      </c>
      <c r="BR7" s="41">
        <v>99.49</v>
      </c>
      <c r="BS7" s="41">
        <v>101.22</v>
      </c>
      <c r="BT7" s="41">
        <v>104.73</v>
      </c>
      <c r="BU7" s="41">
        <v>105.71</v>
      </c>
      <c r="BV7" s="41">
        <v>106.01</v>
      </c>
      <c r="BW7" s="41">
        <v>104.57</v>
      </c>
      <c r="BX7" s="41">
        <v>103.54</v>
      </c>
      <c r="BY7" s="41">
        <v>103.32</v>
      </c>
      <c r="BZ7" s="41">
        <v>103.24</v>
      </c>
      <c r="CA7" s="41">
        <v>225.99</v>
      </c>
      <c r="CB7" s="41">
        <v>231.07</v>
      </c>
      <c r="CC7" s="41">
        <v>219.61</v>
      </c>
      <c r="CD7" s="41">
        <v>215.33</v>
      </c>
      <c r="CE7" s="41">
        <v>207.71</v>
      </c>
      <c r="CF7" s="41">
        <v>162.15</v>
      </c>
      <c r="CG7" s="41">
        <v>162.24</v>
      </c>
      <c r="CH7" s="41">
        <v>165.47</v>
      </c>
      <c r="CI7" s="41">
        <v>167.46</v>
      </c>
      <c r="CJ7" s="41">
        <v>168.56</v>
      </c>
      <c r="CK7" s="41">
        <v>168.38</v>
      </c>
      <c r="CL7" s="41">
        <v>77.39</v>
      </c>
      <c r="CM7" s="41">
        <v>78.83</v>
      </c>
      <c r="CN7" s="41">
        <v>81.14</v>
      </c>
      <c r="CO7" s="41">
        <v>79.900000000000006</v>
      </c>
      <c r="CP7" s="41">
        <v>80.19</v>
      </c>
      <c r="CQ7" s="41">
        <v>59.34</v>
      </c>
      <c r="CR7" s="41">
        <v>59.11</v>
      </c>
      <c r="CS7" s="41">
        <v>59.74</v>
      </c>
      <c r="CT7" s="41">
        <v>59.46</v>
      </c>
      <c r="CU7" s="41">
        <v>59.51</v>
      </c>
      <c r="CV7" s="41">
        <v>60</v>
      </c>
      <c r="CW7" s="41">
        <v>84.63</v>
      </c>
      <c r="CX7" s="41">
        <v>83.42</v>
      </c>
      <c r="CY7" s="41">
        <v>81.33</v>
      </c>
      <c r="CZ7" s="41">
        <v>82.88</v>
      </c>
      <c r="DA7" s="41">
        <v>82.28</v>
      </c>
      <c r="DB7" s="41">
        <v>87.74</v>
      </c>
      <c r="DC7" s="41">
        <v>87.91</v>
      </c>
      <c r="DD7" s="41">
        <v>87.28</v>
      </c>
      <c r="DE7" s="41">
        <v>87.41</v>
      </c>
      <c r="DF7" s="41">
        <v>87.08</v>
      </c>
      <c r="DG7" s="41">
        <v>89.8</v>
      </c>
      <c r="DH7" s="41">
        <v>54.82</v>
      </c>
      <c r="DI7" s="41">
        <v>56.42</v>
      </c>
      <c r="DJ7" s="41">
        <v>58.02</v>
      </c>
      <c r="DK7" s="41">
        <v>59.71</v>
      </c>
      <c r="DL7" s="41">
        <v>61.14</v>
      </c>
      <c r="DM7" s="41">
        <v>46.27</v>
      </c>
      <c r="DN7" s="41">
        <v>46.88</v>
      </c>
      <c r="DO7" s="41">
        <v>46.94</v>
      </c>
      <c r="DP7" s="41">
        <v>47.62</v>
      </c>
      <c r="DQ7" s="41">
        <v>48.55</v>
      </c>
      <c r="DR7" s="41">
        <v>49.59</v>
      </c>
      <c r="DS7" s="41">
        <v>6.7</v>
      </c>
      <c r="DT7" s="41">
        <v>2.33</v>
      </c>
      <c r="DU7" s="41">
        <v>14.13</v>
      </c>
      <c r="DV7" s="41">
        <v>12.84</v>
      </c>
      <c r="DW7" s="41">
        <v>14.24</v>
      </c>
      <c r="DX7" s="41">
        <v>10.93</v>
      </c>
      <c r="DY7" s="41">
        <v>13.39</v>
      </c>
      <c r="DZ7" s="41">
        <v>14.48</v>
      </c>
      <c r="EA7" s="41">
        <v>16.27</v>
      </c>
      <c r="EB7" s="41">
        <v>17.11</v>
      </c>
      <c r="EC7" s="41">
        <v>19.440000000000001</v>
      </c>
      <c r="ED7" s="41">
        <v>0.33</v>
      </c>
      <c r="EE7" s="41">
        <v>0.26</v>
      </c>
      <c r="EF7" s="41">
        <v>0.16</v>
      </c>
      <c r="EG7" s="41">
        <v>0.14000000000000001</v>
      </c>
      <c r="EH7" s="41">
        <v>0.21</v>
      </c>
      <c r="EI7" s="41">
        <v>0.71</v>
      </c>
      <c r="EJ7" s="41">
        <v>0.71</v>
      </c>
      <c r="EK7" s="41">
        <v>0.75</v>
      </c>
      <c r="EL7" s="41">
        <v>0.63</v>
      </c>
      <c r="EM7" s="41">
        <v>0.63</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2020-12-04T02:04:42Z</dcterms:created>
  <dcterms:modified xsi:type="dcterms:W3CDTF">2021-02-26T05:46:35Z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2021-01-21T01:34:22Z</vt:filetime>
  </property>
</Properties>
</file>