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hiho7\理財\理財\Ｒ２理財\04_公営企業関係\15 経営比較分析表の公表\03（R1）全体\08 ホームページ掲載（確定公表データ）★\46 法適用事業\171 公共下水道\"/>
    </mc:Choice>
  </mc:AlternateContent>
  <workbookProtection workbookAlgorithmName="SHA-512" workbookHashValue="BRZWPT2XkAedUkjnuUHj+CVr5eofFebO1EJT94bwTRhbEGgTjTizoqp7cpkHI2juoYRfAskdhmD7GJ5VUJLUDw==" workbookSaltValue="38GtAWTmgikEyvrvkq2Qhg==" workbookSpinCount="100000" lockStructure="1"/>
  <bookViews>
    <workbookView xWindow="0" yWindow="0" windowWidth="15360" windowHeight="7635"/>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<sst xmlns="http://schemas.openxmlformats.org/spreadsheetml/2006/main" count="297" uniqueCount="115">
  <si>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</si>
  <si>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</si>
  <si>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2"/>
  </si>
  <si>
    <t>⑤経費回収率(％)</t>
  </si>
  <si>
    <t>類似団体区分</t>
    <rPh sb="4" eb="6">
      <t>クブン</t>
    </rPh>
    <phoneticPr fontId="2"/>
  </si>
  <si>
    <t>事業名</t>
  </si>
  <si>
    <t>事業CD</t>
    <rPh sb="0" eb="2">
      <t>ジギョウ</t>
    </rPh>
    <phoneticPr fontId="2"/>
  </si>
  <si>
    <t>業種CD</t>
    <rPh sb="0" eb="2">
      <t>ギョウシュ</t>
    </rPh>
    <phoneticPr fontId="2"/>
  </si>
  <si>
    <t>管理者の情報</t>
    <rPh sb="0" eb="3">
      <t>カンリシャ</t>
    </rPh>
    <rPh sb="4" eb="6">
      <t>ジョウホウ</t>
    </rPh>
    <phoneticPr fontId="2"/>
  </si>
  <si>
    <t>業務名</t>
    <rPh sb="2" eb="3">
      <t>メイ</t>
    </rPh>
    <phoneticPr fontId="2"/>
  </si>
  <si>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</si>
  <si>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</si>
  <si>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2"/>
  </si>
  <si>
    <t>1⑤</t>
  </si>
  <si>
    <t>業種名</t>
    <rPh sb="2" eb="3">
      <t>メイ</t>
    </rPh>
    <phoneticPr fontId="2"/>
  </si>
  <si>
    <t>■</t>
  </si>
  <si>
    <t>人口（人）</t>
    <rPh sb="0" eb="2">
      <t>ジンコウ</t>
    </rPh>
    <rPh sb="3" eb="4">
      <t>ヒト</t>
    </rPh>
    <phoneticPr fontId="2"/>
  </si>
  <si>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</si>
  <si>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2"/>
  </si>
  <si>
    <t>大項目</t>
    <rPh sb="0" eb="3">
      <t>ダイコウモク</t>
    </rPh>
    <phoneticPr fontId="2"/>
  </si>
  <si>
    <t>当該団体値（当該値）</t>
    <rPh sb="2" eb="4">
      <t>ダンタイ</t>
    </rPh>
    <phoneticPr fontId="2"/>
  </si>
  <si>
    <t>自己資本構成比率(％)</t>
  </si>
  <si>
    <t>普及率(％)</t>
  </si>
  <si>
    <t>施設CD</t>
    <rPh sb="0" eb="2">
      <t>シセツ</t>
    </rPh>
    <phoneticPr fontId="2"/>
  </si>
  <si>
    <t>1. 経営の健全性・効率性</t>
  </si>
  <si>
    <t>有収率(％)</t>
    <rPh sb="0" eb="1">
      <t>ユウ</t>
    </rPh>
    <rPh sb="1" eb="3">
      <t>シュウリツ</t>
    </rPh>
    <phoneticPr fontId="2"/>
  </si>
  <si>
    <t>③流動比率(％)</t>
    <rPh sb="1" eb="3">
      <t>リュウドウ</t>
    </rPh>
    <rPh sb="3" eb="5">
      <t>ヒリツ</t>
    </rPh>
    <phoneticPr fontId="2"/>
  </si>
  <si>
    <t>処理区域内人口(人)</t>
    <rPh sb="0" eb="2">
      <t>ショリ</t>
    </rPh>
    <rPh sb="2" eb="5">
      <t>クイキナイ</t>
    </rPh>
    <phoneticPr fontId="2"/>
  </si>
  <si>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</si>
  <si>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</si>
  <si>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1⑧</t>
  </si>
  <si>
    <t>年度</t>
    <rPh sb="0" eb="2">
      <t>ネンド</t>
    </rPh>
    <phoneticPr fontId="2"/>
  </si>
  <si>
    <t>－</t>
  </si>
  <si>
    <t>類似団体平均値（平均値）</t>
  </si>
  <si>
    <t>2①</t>
  </si>
  <si>
    <t>【】</t>
  </si>
  <si>
    <t>令和元年度全国平均</t>
    <rPh sb="0" eb="2">
      <t>レイワ</t>
    </rPh>
    <rPh sb="2" eb="4">
      <t>ガンネン</t>
    </rPh>
    <phoneticPr fontId="2"/>
  </si>
  <si>
    <t>分析欄</t>
    <rPh sb="0" eb="2">
      <t>ブンセキ</t>
    </rPh>
    <rPh sb="2" eb="3">
      <t>ラン</t>
    </rPh>
    <phoneticPr fontId="2"/>
  </si>
  <si>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</si>
  <si>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</si>
  <si>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</si>
  <si>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</si>
  <si>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</si>
  <si>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</si>
  <si>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</si>
  <si>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</si>
  <si>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</si>
  <si>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</si>
  <si>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</si>
  <si>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</si>
  <si>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</si>
  <si>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</si>
  <si>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2"/>
  </si>
  <si>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</si>
  <si>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</si>
  <si>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</si>
  <si>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</si>
  <si>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</si>
  <si>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</si>
  <si>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</si>
  <si>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④企業債残高対事業規模比率(％)</t>
  </si>
  <si>
    <t>⑥汚水処理原価(円)</t>
    <rPh sb="1" eb="3">
      <t>オスイ</t>
    </rPh>
    <rPh sb="3" eb="5">
      <t>ショリ</t>
    </rPh>
    <rPh sb="5" eb="7">
      <t>ゲンカ</t>
    </rPh>
    <rPh sb="8" eb="9">
      <t>エン</t>
    </rPh>
    <phoneticPr fontId="2"/>
  </si>
  <si>
    <t>人口密度</t>
    <rPh sb="0" eb="2">
      <t>ジンコウ</t>
    </rPh>
    <rPh sb="2" eb="4">
      <t>ミツド</t>
    </rPh>
    <phoneticPr fontId="2"/>
  </si>
  <si>
    <t>⑦施設利用率(％)</t>
    <rPh sb="1" eb="3">
      <t>シセツ</t>
    </rPh>
    <rPh sb="3" eb="6">
      <t>リヨウリツ</t>
    </rPh>
    <phoneticPr fontId="2"/>
  </si>
  <si>
    <t>⑧水洗化率(％)</t>
  </si>
  <si>
    <t>茨城県　笠間市</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</si>
  <si>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</si>
  <si>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</si>
  <si>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</si>
  <si>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</si>
  <si>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</si>
  <si>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</si>
  <si>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</si>
  <si>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</si>
  <si>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Bd2</t>
  </si>
  <si>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</si>
  <si>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</si>
  <si>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</si>
  <si>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</si>
  <si>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</si>
  <si>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</si>
  <si>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①有形固定資産減価償却率は，平成30年度から法適用企業となったことから数値としては小さいが，個々の耐用年数に留意する必要がある。
②管渠老朽化率は，耐用年数を経過した管渠がないため0.00％となっているが，実際の老朽具合について調査等により状況を把握していく必要がある。
③管渠改善率は，類似団体平均を上回っている。
　昭和58年度より幹線管渠が整備され，30年以上経過しており，硫化水素による腐食及び老朽化が進んできていることから，適切かつ計画的な管渠の改修・更新を進めていくことが必要である。
　平成30年度策定のストックマネジメント計画に基づき，管渠を含めた施設全体の改築・更新を計画的に実施し，施設の効率的な運用及び安定的な機能維持，並びに更新費の平準化を図っていく。</t>
    <rPh sb="1" eb="3">
      <t>ユウケイ</t>
    </rPh>
    <rPh sb="3" eb="5">
      <t>コテイ</t>
    </rPh>
    <rPh sb="5" eb="7">
      <t>シサン</t>
    </rPh>
    <rPh sb="7" eb="9">
      <t>ゲンカ</t>
    </rPh>
    <rPh sb="9" eb="11">
      <t>ショウキャク</t>
    </rPh>
    <rPh sb="11" eb="12">
      <t>リツ</t>
    </rPh>
    <rPh sb="14" eb="16">
      <t>ヘイセイ</t>
    </rPh>
    <rPh sb="18" eb="20">
      <t>ネンド</t>
    </rPh>
    <rPh sb="22" eb="23">
      <t>ホウ</t>
    </rPh>
    <rPh sb="23" eb="25">
      <t>テキヨウ</t>
    </rPh>
    <rPh sb="25" eb="27">
      <t>キギョウ</t>
    </rPh>
    <rPh sb="35" eb="37">
      <t>スウチ</t>
    </rPh>
    <rPh sb="41" eb="42">
      <t>チイ</t>
    </rPh>
    <rPh sb="46" eb="48">
      <t>ココ</t>
    </rPh>
    <rPh sb="49" eb="51">
      <t>タイヨウ</t>
    </rPh>
    <rPh sb="51" eb="53">
      <t>ネンスウ</t>
    </rPh>
    <rPh sb="54" eb="56">
      <t>リュウイ</t>
    </rPh>
    <rPh sb="58" eb="60">
      <t>ヒツヨウ</t>
    </rPh>
    <rPh sb="66" eb="67">
      <t>カン</t>
    </rPh>
    <rPh sb="67" eb="68">
      <t>キョ</t>
    </rPh>
    <rPh sb="68" eb="71">
      <t>ロウキュウカ</t>
    </rPh>
    <rPh sb="71" eb="72">
      <t>リツ</t>
    </rPh>
    <rPh sb="74" eb="76">
      <t>タイヨウ</t>
    </rPh>
    <rPh sb="76" eb="78">
      <t>ネンスウ</t>
    </rPh>
    <rPh sb="79" eb="81">
      <t>ケイカ</t>
    </rPh>
    <rPh sb="83" eb="84">
      <t>カン</t>
    </rPh>
    <rPh sb="84" eb="85">
      <t>キョ</t>
    </rPh>
    <rPh sb="103" eb="105">
      <t>ジッサイ</t>
    </rPh>
    <rPh sb="106" eb="108">
      <t>ロウキュウ</t>
    </rPh>
    <rPh sb="108" eb="110">
      <t>グアイ</t>
    </rPh>
    <rPh sb="114" eb="116">
      <t>チョウサ</t>
    </rPh>
    <rPh sb="116" eb="117">
      <t>トウ</t>
    </rPh>
    <rPh sb="120" eb="122">
      <t>ジョウキョウ</t>
    </rPh>
    <rPh sb="123" eb="125">
      <t>ハアク</t>
    </rPh>
    <rPh sb="129" eb="131">
      <t>ヒツヨウ</t>
    </rPh>
    <rPh sb="250" eb="252">
      <t>ヘイセイ</t>
    </rPh>
    <rPh sb="254" eb="256">
      <t>ネンド</t>
    </rPh>
    <rPh sb="256" eb="258">
      <t>サクテイ</t>
    </rPh>
    <rPh sb="269" eb="271">
      <t>ケイカク</t>
    </rPh>
    <rPh sb="272" eb="273">
      <t>モト</t>
    </rPh>
    <rPh sb="276" eb="277">
      <t>カン</t>
    </rPh>
    <rPh sb="277" eb="278">
      <t>キョ</t>
    </rPh>
    <rPh sb="279" eb="280">
      <t>フク</t>
    </rPh>
    <rPh sb="282" eb="284">
      <t>シセツ</t>
    </rPh>
    <rPh sb="284" eb="286">
      <t>ゼンタイ</t>
    </rPh>
    <rPh sb="293" eb="296">
      <t>ケイカクテキ</t>
    </rPh>
    <rPh sb="297" eb="299">
      <t>ジッシ</t>
    </rPh>
    <rPh sb="301" eb="303">
      <t>シセツ</t>
    </rPh>
    <rPh sb="332" eb="333">
      <t>ハカ</t>
    </rPh>
    <phoneticPr fontId="13"/>
  </si>
  <si>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</si>
  <si>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</si>
  <si>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</si>
  <si>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</si>
  <si>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</si>
  <si>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</si>
  <si>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</si>
  <si>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</si>
  <si>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</si>
  <si>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</si>
  <si>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</si>
  <si>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</si>
  <si>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</si>
  <si>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</si>
  <si>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</si>
  <si>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</si>
  <si>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法適用</t>
  </si>
  <si>
    <t>下水道事業</t>
  </si>
  <si>
    <t>公共下水道</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</si>
  <si>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</si>
  <si>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</si>
  <si>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</si>
  <si>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</si>
  <si>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</si>
  <si>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</si>
  <si>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</si>
  <si>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</si>
  <si>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</si>
  <si>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</si>
  <si>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</si>
  <si>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</si>
  <si>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①経常収支比率において，使用料収入は，整備拡大と接続率の向上による増となったものの，経常収益で最も高い割合を占めるのは一般会計繰入金である。人口減による使用料収入の減や修繕等維持管理費の増が見込まれることから，長期的な視点に立った収益の向上と費用の削減等経営改善が必要である。
②累積欠損金比率は0.00％であるが，一般会計繰入金に依存することで維持できている。
③流動比率において，流動負債は主に企業債であり，一般会計繰入金により支払能力は確保されるものの現金留保が見込めない状況にあるため，当面は大きな増減はない見込みである。
④企業債残高対事業規模比率は，全国平均・類似団体平均を下回っているが，投資規模の適正化と営業収益の向上を図っていくことが必要である。
⑤経費回収率は，汚水処理費の増により100％を下回った。将来的には人口減による使用料収入の減が見込まれることから，接続率の向上や料金体系の見直しが必要である。
⑥汚水処理原価は，類似団体の平均を下回っているが，汚水処理にかかる経費の更なる削減が必要である。
⑦施設利用率は，全国平均・類似団体平均を上回っているが，不明水の流入が課題となっており，対策を進める必要がある。
⑧水洗化率は，新規整備が終盤となり，しばらくは増加が見込まれるが，広報活動や戸別訪問等により早期接続を促進する必要がある。</t>
    <rPh sb="1" eb="3">
      <t>ケイジョウ</t>
    </rPh>
    <rPh sb="12" eb="15">
      <t>シヨウリョウ</t>
    </rPh>
    <rPh sb="42" eb="44">
      <t>ケイジョウ</t>
    </rPh>
    <rPh sb="44" eb="46">
      <t>シュウエキ</t>
    </rPh>
    <rPh sb="47" eb="48">
      <t>モット</t>
    </rPh>
    <rPh sb="49" eb="50">
      <t>タカ</t>
    </rPh>
    <rPh sb="51" eb="53">
      <t>ワリアイ</t>
    </rPh>
    <rPh sb="54" eb="55">
      <t>シ</t>
    </rPh>
    <rPh sb="59" eb="61">
      <t>イッパン</t>
    </rPh>
    <rPh sb="61" eb="63">
      <t>カイケイ</t>
    </rPh>
    <rPh sb="63" eb="65">
      <t>クリイ</t>
    </rPh>
    <rPh sb="65" eb="66">
      <t>キン</t>
    </rPh>
    <rPh sb="70" eb="72">
      <t>ジンコウ</t>
    </rPh>
    <rPh sb="72" eb="73">
      <t>ゲン</t>
    </rPh>
    <rPh sb="76" eb="79">
      <t>シヨウリョウ</t>
    </rPh>
    <rPh sb="79" eb="81">
      <t>シュウニュウ</t>
    </rPh>
    <rPh sb="82" eb="83">
      <t>ゲン</t>
    </rPh>
    <rPh sb="95" eb="97">
      <t>ミコ</t>
    </rPh>
    <rPh sb="140" eb="142">
      <t>ルイセキ</t>
    </rPh>
    <rPh sb="142" eb="144">
      <t>ケッソン</t>
    </rPh>
    <rPh sb="144" eb="145">
      <t>キン</t>
    </rPh>
    <rPh sb="145" eb="147">
      <t>ヒリツ</t>
    </rPh>
    <rPh sb="158" eb="160">
      <t>イッパン</t>
    </rPh>
    <rPh sb="160" eb="162">
      <t>カイケイ</t>
    </rPh>
    <rPh sb="162" eb="164">
      <t>クリイレ</t>
    </rPh>
    <rPh sb="164" eb="165">
      <t>キン</t>
    </rPh>
    <rPh sb="166" eb="168">
      <t>イゾン</t>
    </rPh>
    <rPh sb="173" eb="175">
      <t>イジ</t>
    </rPh>
    <rPh sb="183" eb="185">
      <t>リュウドウ</t>
    </rPh>
    <rPh sb="185" eb="187">
      <t>ヒリツ</t>
    </rPh>
    <rPh sb="192" eb="194">
      <t>リュウドウ</t>
    </rPh>
    <rPh sb="194" eb="196">
      <t>フサイ</t>
    </rPh>
    <rPh sb="197" eb="198">
      <t>オモ</t>
    </rPh>
    <rPh sb="199" eb="201">
      <t>キギョウ</t>
    </rPh>
    <rPh sb="201" eb="202">
      <t>サイ</t>
    </rPh>
    <rPh sb="206" eb="208">
      <t>イッパン</t>
    </rPh>
    <rPh sb="208" eb="210">
      <t>カイケイ</t>
    </rPh>
    <rPh sb="210" eb="212">
      <t>クリイレ</t>
    </rPh>
    <rPh sb="212" eb="213">
      <t>キン</t>
    </rPh>
    <rPh sb="216" eb="218">
      <t>シハラ</t>
    </rPh>
    <rPh sb="218" eb="220">
      <t>ノウリョク</t>
    </rPh>
    <rPh sb="221" eb="223">
      <t>カクホ</t>
    </rPh>
    <rPh sb="229" eb="231">
      <t>ゲンキン</t>
    </rPh>
    <rPh sb="231" eb="233">
      <t>リュウホ</t>
    </rPh>
    <rPh sb="234" eb="236">
      <t>ミコ</t>
    </rPh>
    <rPh sb="239" eb="241">
      <t>ジョウキョウ</t>
    </rPh>
    <rPh sb="247" eb="249">
      <t>トウメン</t>
    </rPh>
    <rPh sb="250" eb="251">
      <t>オオ</t>
    </rPh>
    <rPh sb="253" eb="255">
      <t>ゾウゲン</t>
    </rPh>
    <rPh sb="258" eb="260">
      <t>ミコ</t>
    </rPh>
    <rPh sb="273" eb="275">
      <t>ジギョウ</t>
    </rPh>
    <rPh sb="281" eb="283">
      <t>ゼンコク</t>
    </rPh>
    <rPh sb="283" eb="285">
      <t>ヘイキン</t>
    </rPh>
    <rPh sb="293" eb="295">
      <t>シタマワ</t>
    </rPh>
    <rPh sb="334" eb="336">
      <t>ケイヒ</t>
    </rPh>
    <rPh sb="341" eb="343">
      <t>オスイ</t>
    </rPh>
    <rPh sb="343" eb="345">
      <t>ショリ</t>
    </rPh>
    <rPh sb="345" eb="346">
      <t>ヒ</t>
    </rPh>
    <rPh sb="347" eb="348">
      <t>ゾウ</t>
    </rPh>
    <rPh sb="356" eb="357">
      <t>シタ</t>
    </rPh>
    <rPh sb="357" eb="358">
      <t>カイ</t>
    </rPh>
    <rPh sb="361" eb="363">
      <t>ショウライ</t>
    </rPh>
    <rPh sb="363" eb="364">
      <t>テキ</t>
    </rPh>
    <rPh sb="380" eb="382">
      <t>ミコ</t>
    </rPh>
    <rPh sb="490" eb="492">
      <t>フメイ</t>
    </rPh>
    <rPh sb="492" eb="493">
      <t>スイ</t>
    </rPh>
    <rPh sb="497" eb="499">
      <t>カダイ</t>
    </rPh>
    <rPh sb="506" eb="508">
      <t>タイサク</t>
    </rPh>
    <rPh sb="509" eb="510">
      <t>スス</t>
    </rPh>
    <rPh sb="512" eb="514">
      <t>ヒツヨウ</t>
    </rPh>
    <rPh sb="526" eb="528">
      <t>シンキ</t>
    </rPh>
    <rPh sb="531" eb="533">
      <t>シュウバン</t>
    </rPh>
    <rPh sb="565" eb="567">
      <t>ソウキ</t>
    </rPh>
    <rPh sb="567" eb="569">
      <t>セツゾク</t>
    </rPh>
    <rPh sb="570" eb="572">
      <t>ソクシン</t>
    </rPh>
    <phoneticPr fontId="13"/>
  </si>
  <si>
    <t>　公共下水道事業は，施設整備が先行する事業であり，汚水処理施設整備等に要した建設経費等の回収に長い年月を要する一方で，人口減による使用料収入の減は避けられず，今後も厳しい財務状況が見込まれる。汚水私費の原則からも，一般会計繰入金に依存する財務体質の改善が課題である。
　水洗化率が低い状況にあることから，接続推進を図ることで早期の収益化につなげる一方で，経費回収率の推移や人口動態等社会情勢を鑑み，料金体系の見直しを実施する予定である。
　また，公共下水道施設の老朽化による修繕・更新に伴う経費の増加が見込まれるため，老朽化の状況を把握し，適切かつ計画的な改修・更新を進め，施設の長寿命化と更新費の平準化を図り，突発的な修繕等を未然に防ぐとともに，更新投資等に充てる財源を確保していく必要がある。</t>
    <rPh sb="55" eb="57">
      <t>イッポウ</t>
    </rPh>
    <rPh sb="59" eb="62">
      <t>ジンコウゲン</t>
    </rPh>
    <rPh sb="65" eb="68">
      <t>シヨウリョウ</t>
    </rPh>
    <rPh sb="68" eb="70">
      <t>シュウニュウ</t>
    </rPh>
    <rPh sb="71" eb="72">
      <t>ゲン</t>
    </rPh>
    <rPh sb="73" eb="74">
      <t>サ</t>
    </rPh>
    <rPh sb="79" eb="81">
      <t>コンゴ</t>
    </rPh>
    <rPh sb="82" eb="83">
      <t>キビ</t>
    </rPh>
    <rPh sb="85" eb="87">
      <t>ザイム</t>
    </rPh>
    <rPh sb="87" eb="89">
      <t>ジョウキョウ</t>
    </rPh>
    <rPh sb="90" eb="92">
      <t>ミコ</t>
    </rPh>
    <rPh sb="96" eb="98">
      <t>オスイ</t>
    </rPh>
    <rPh sb="101" eb="103">
      <t>ゲンソク</t>
    </rPh>
    <rPh sb="107" eb="109">
      <t>イッパン</t>
    </rPh>
    <rPh sb="109" eb="111">
      <t>カイケイ</t>
    </rPh>
    <rPh sb="111" eb="113">
      <t>クリイレ</t>
    </rPh>
    <rPh sb="113" eb="114">
      <t>キン</t>
    </rPh>
    <rPh sb="115" eb="117">
      <t>イソン</t>
    </rPh>
    <rPh sb="119" eb="121">
      <t>ザイム</t>
    </rPh>
    <rPh sb="121" eb="123">
      <t>タイシツ</t>
    </rPh>
    <rPh sb="124" eb="126">
      <t>カイゼン</t>
    </rPh>
    <rPh sb="127" eb="129">
      <t>カダイ</t>
    </rPh>
    <rPh sb="135" eb="138">
      <t>スイセンカ</t>
    </rPh>
    <rPh sb="138" eb="139">
      <t>リツ</t>
    </rPh>
    <rPh sb="140" eb="141">
      <t>ヒク</t>
    </rPh>
    <rPh sb="142" eb="144">
      <t>ジョウキョウ</t>
    </rPh>
    <rPh sb="152" eb="154">
      <t>セツゾク</t>
    </rPh>
    <rPh sb="154" eb="156">
      <t>スイシン</t>
    </rPh>
    <rPh sb="157" eb="158">
      <t>ハカ</t>
    </rPh>
    <rPh sb="162" eb="164">
      <t>ソウキ</t>
    </rPh>
    <rPh sb="165" eb="168">
      <t>シュウエキカ</t>
    </rPh>
    <rPh sb="173" eb="175">
      <t>イッポウ</t>
    </rPh>
    <rPh sb="177" eb="179">
      <t>ケイヒ</t>
    </rPh>
    <rPh sb="179" eb="181">
      <t>カイシュウ</t>
    </rPh>
    <rPh sb="181" eb="182">
      <t>リツ</t>
    </rPh>
    <rPh sb="183" eb="185">
      <t>スイイ</t>
    </rPh>
    <rPh sb="186" eb="188">
      <t>ジンコウ</t>
    </rPh>
    <rPh sb="188" eb="190">
      <t>ドウタイ</t>
    </rPh>
    <rPh sb="190" eb="191">
      <t>トウ</t>
    </rPh>
    <rPh sb="191" eb="193">
      <t>シャカイ</t>
    </rPh>
    <rPh sb="193" eb="195">
      <t>ジョウセイ</t>
    </rPh>
    <rPh sb="196" eb="197">
      <t>カンガ</t>
    </rPh>
    <rPh sb="199" eb="201">
      <t>リョウキン</t>
    </rPh>
    <rPh sb="201" eb="203">
      <t>タイケイ</t>
    </rPh>
    <rPh sb="204" eb="206">
      <t>ミナオ</t>
    </rPh>
    <rPh sb="208" eb="210">
      <t>ジッシ</t>
    </rPh>
    <rPh sb="212" eb="214">
      <t>ヨテイ</t>
    </rPh>
    <rPh sb="306" eb="309">
      <t>トッパツテキ</t>
    </rPh>
    <rPh sb="310" eb="312">
      <t>シュウゼン</t>
    </rPh>
    <rPh sb="312" eb="313">
      <t>トウ</t>
    </rPh>
    <rPh sb="314" eb="316">
      <t>ミゼン</t>
    </rPh>
    <rPh sb="317" eb="318">
      <t>フセ</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</si>
</sst>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7" x14ac:knownFonts="1">
    <font>
      <sz val="11"/>
      <color theme="1"/>
      <name val="ＭＳ Ｐゴシック"/>
      <family val="3"/>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3"/>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name val="游ゴシック"/>
      <family val="3"/>
      <charset val="128"/>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pplyBorder="1">
      <alignment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6"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2" applyNumberFormat="1" applyFont="1" applyFill="1" applyBorder="1" applyAlignment="1">
      <alignment vertical="center" shrinkToFit="1"/>
    </xf>
    <xf numFmtId="178" fontId="0" fillId="0" borderId="2" xfId="2" applyNumberFormat="1" applyFont="1" applyBorder="1" applyAlignment="1">
      <alignment vertical="center" shrinkToFit="1"/>
    </xf>
    <xf numFmtId="181" fontId="0" fillId="0" borderId="0" xfId="0" applyNumberFormat="1">
      <alignment vertical="center"/>
    </xf>
    <xf numFmtId="0" fontId="7" fillId="0" borderId="0" xfId="0" applyFont="1">
      <alignment vertical="center"/>
    </xf>
    <xf numFmtId="179" fontId="0" fillId="5" borderId="2" xfId="2" applyNumberFormat="1" applyFont="1" applyFill="1" applyBorder="1" applyAlignment="1">
      <alignment vertical="center" shrinkToFit="1"/>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protection hidden="1"/>
    </xf>
    <xf numFmtId="178" fontId="4" fillId="0" borderId="2" xfId="0" applyNumberFormat="1" applyFont="1" applyBorder="1" applyAlignment="1" applyProtection="1">
      <alignment horizontal="center" vertical="center"/>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4" fillId="0" borderId="4"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8"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9" xfId="1"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0.18</c:v>
                </c:pt>
                <c:pt idx="4">
                  <c:v>0.16</c:v>
                </c:pt>
              </c:numCache>
            </c:numRef>
          </c:val>
        </c:ser>
        <c:dLbls>
          <c:showLegendKey val="0"/>
          <c:showVal val="0"/>
          <c:showCatName val="0"/>
          <c:showSerName val="0"/>
          <c:showPercent val="0"/>
          <c:showBubbleSize val="0"/>
        </c:dLbls>
        <c:gapWidth val="150"/>
        <c:axId val="456696824"/>
        <c:axId val="4566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0.12</c:v>
                </c:pt>
              </c:numCache>
            </c:numRef>
          </c:val>
          <c:smooth val="0"/>
        </c:ser>
        <c:dLbls>
          <c:showLegendKey val="0"/>
          <c:showVal val="0"/>
          <c:showCatName val="0"/>
          <c:showSerName val="0"/>
          <c:showPercent val="0"/>
          <c:showBubbleSize val="0"/>
        </c:dLbls>
        <c:marker val="1"/>
        <c:smooth val="0"/>
        <c:axId val="456696824"/>
        <c:axId val="456697216"/>
      </c:lineChart>
      <c:dateAx>
        <c:axId val="456696824"/>
        <c:scaling>
          <c:orientation val="minMax"/>
        </c:scaling>
        <c:delete val="1"/>
        <c:axPos val="b"/>
        <c:numFmt formatCode="&quot;H&quot;yy" sourceLinked="1"/>
        <c:majorTickMark val="none"/>
        <c:minorTickMark val="none"/>
        <c:tickLblPos val="none"/>
        <c:crossAx val="456697216"/>
        <c:crosses val="autoZero"/>
        <c:auto val="1"/>
        <c:lblOffset val="100"/>
        <c:baseTimeUnit val="years"/>
      </c:dateAx>
      <c:valAx>
        <c:axId val="4566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66968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84.89</c:v>
                </c:pt>
                <c:pt idx="4">
                  <c:v>91.91</c:v>
                </c:pt>
              </c:numCache>
            </c:numRef>
          </c:val>
        </c:ser>
        <c:dLbls>
          <c:showLegendKey val="0"/>
          <c:showVal val="0"/>
          <c:showCatName val="0"/>
          <c:showSerName val="0"/>
          <c:showPercent val="0"/>
          <c:showBubbleSize val="0"/>
        </c:dLbls>
        <c:gapWidth val="150"/>
        <c:axId val="457667368"/>
        <c:axId val="45767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59.19</c:v>
                </c:pt>
                <c:pt idx="4">
                  <c:v>61.4</c:v>
                </c:pt>
              </c:numCache>
            </c:numRef>
          </c:val>
          <c:smooth val="0"/>
        </c:ser>
        <c:dLbls>
          <c:showLegendKey val="0"/>
          <c:showVal val="0"/>
          <c:showCatName val="0"/>
          <c:showSerName val="0"/>
          <c:showPercent val="0"/>
          <c:showBubbleSize val="0"/>
        </c:dLbls>
        <c:marker val="1"/>
        <c:smooth val="0"/>
        <c:axId val="457667368"/>
        <c:axId val="457676384"/>
      </c:lineChart>
      <c:dateAx>
        <c:axId val="457667368"/>
        <c:scaling>
          <c:orientation val="minMax"/>
        </c:scaling>
        <c:delete val="1"/>
        <c:axPos val="b"/>
        <c:numFmt formatCode="&quot;H&quot;yy" sourceLinked="1"/>
        <c:majorTickMark val="none"/>
        <c:minorTickMark val="none"/>
        <c:tickLblPos val="none"/>
        <c:crossAx val="457676384"/>
        <c:crosses val="autoZero"/>
        <c:auto val="1"/>
        <c:lblOffset val="100"/>
        <c:baseTimeUnit val="years"/>
      </c:dateAx>
      <c:valAx>
        <c:axId val="4576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76673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87.75</c:v>
                </c:pt>
                <c:pt idx="4">
                  <c:v>89.52</c:v>
                </c:pt>
              </c:numCache>
            </c:numRef>
          </c:val>
        </c:ser>
        <c:dLbls>
          <c:showLegendKey val="0"/>
          <c:showVal val="0"/>
          <c:showCatName val="0"/>
          <c:showSerName val="0"/>
          <c:showPercent val="0"/>
          <c:showBubbleSize val="0"/>
        </c:dLbls>
        <c:gapWidth val="150"/>
        <c:axId val="457672856"/>
        <c:axId val="4576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86.66</c:v>
                </c:pt>
                <c:pt idx="4">
                  <c:v>86.28</c:v>
                </c:pt>
              </c:numCache>
            </c:numRef>
          </c:val>
          <c:smooth val="0"/>
        </c:ser>
        <c:dLbls>
          <c:showLegendKey val="0"/>
          <c:showVal val="0"/>
          <c:showCatName val="0"/>
          <c:showSerName val="0"/>
          <c:showPercent val="0"/>
          <c:showBubbleSize val="0"/>
        </c:dLbls>
        <c:marker val="1"/>
        <c:smooth val="0"/>
        <c:axId val="457672856"/>
        <c:axId val="457673248"/>
      </c:lineChart>
      <c:dateAx>
        <c:axId val="457672856"/>
        <c:scaling>
          <c:orientation val="minMax"/>
        </c:scaling>
        <c:delete val="1"/>
        <c:axPos val="b"/>
        <c:numFmt formatCode="&quot;H&quot;yy" sourceLinked="1"/>
        <c:majorTickMark val="none"/>
        <c:minorTickMark val="none"/>
        <c:tickLblPos val="none"/>
        <c:crossAx val="457673248"/>
        <c:crosses val="autoZero"/>
        <c:auto val="1"/>
        <c:lblOffset val="100"/>
        <c:baseTimeUnit val="years"/>
      </c:dateAx>
      <c:valAx>
        <c:axId val="4576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76728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103.04</c:v>
                </c:pt>
                <c:pt idx="4">
                  <c:v>102.65</c:v>
                </c:pt>
              </c:numCache>
            </c:numRef>
          </c:val>
        </c:ser>
        <c:dLbls>
          <c:showLegendKey val="0"/>
          <c:showVal val="0"/>
          <c:showCatName val="0"/>
          <c:showSerName val="0"/>
          <c:showPercent val="0"/>
          <c:showBubbleSize val="0"/>
        </c:dLbls>
        <c:gapWidth val="150"/>
        <c:axId val="456701528"/>
        <c:axId val="45669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108.43</c:v>
                </c:pt>
                <c:pt idx="4">
                  <c:v>107.15</c:v>
                </c:pt>
              </c:numCache>
            </c:numRef>
          </c:val>
          <c:smooth val="0"/>
        </c:ser>
        <c:dLbls>
          <c:showLegendKey val="0"/>
          <c:showVal val="0"/>
          <c:showCatName val="0"/>
          <c:showSerName val="0"/>
          <c:showPercent val="0"/>
          <c:showBubbleSize val="0"/>
        </c:dLbls>
        <c:marker val="1"/>
        <c:smooth val="0"/>
        <c:axId val="456701528"/>
        <c:axId val="456698000"/>
      </c:lineChart>
      <c:dateAx>
        <c:axId val="456701528"/>
        <c:scaling>
          <c:orientation val="minMax"/>
        </c:scaling>
        <c:delete val="1"/>
        <c:axPos val="b"/>
        <c:numFmt formatCode="&quot;H&quot;yy" sourceLinked="1"/>
        <c:majorTickMark val="none"/>
        <c:minorTickMark val="none"/>
        <c:tickLblPos val="none"/>
        <c:crossAx val="456698000"/>
        <c:crosses val="autoZero"/>
        <c:auto val="1"/>
        <c:lblOffset val="100"/>
        <c:baseTimeUnit val="years"/>
      </c:dateAx>
      <c:valAx>
        <c:axId val="45669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67015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3.44</c:v>
                </c:pt>
                <c:pt idx="4">
                  <c:v>6.72</c:v>
                </c:pt>
              </c:numCache>
            </c:numRef>
          </c:val>
        </c:ser>
        <c:dLbls>
          <c:showLegendKey val="0"/>
          <c:showVal val="0"/>
          <c:showCatName val="0"/>
          <c:showSerName val="0"/>
          <c:showPercent val="0"/>
          <c:showBubbleSize val="0"/>
        </c:dLbls>
        <c:gapWidth val="150"/>
        <c:axId val="456692120"/>
        <c:axId val="45670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17.350000000000001</c:v>
                </c:pt>
                <c:pt idx="4">
                  <c:v>17.239999999999998</c:v>
                </c:pt>
              </c:numCache>
            </c:numRef>
          </c:val>
          <c:smooth val="0"/>
        </c:ser>
        <c:dLbls>
          <c:showLegendKey val="0"/>
          <c:showVal val="0"/>
          <c:showCatName val="0"/>
          <c:showSerName val="0"/>
          <c:showPercent val="0"/>
          <c:showBubbleSize val="0"/>
        </c:dLbls>
        <c:marker val="1"/>
        <c:smooth val="0"/>
        <c:axId val="456692120"/>
        <c:axId val="456704664"/>
      </c:lineChart>
      <c:dateAx>
        <c:axId val="456692120"/>
        <c:scaling>
          <c:orientation val="minMax"/>
        </c:scaling>
        <c:delete val="1"/>
        <c:axPos val="b"/>
        <c:numFmt formatCode="&quot;H&quot;yy" sourceLinked="1"/>
        <c:majorTickMark val="none"/>
        <c:minorTickMark val="none"/>
        <c:tickLblPos val="none"/>
        <c:crossAx val="456704664"/>
        <c:crosses val="autoZero"/>
        <c:auto val="1"/>
        <c:lblOffset val="100"/>
        <c:baseTimeUnit val="years"/>
      </c:dateAx>
      <c:valAx>
        <c:axId val="45670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66921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456702704"/>
        <c:axId val="45670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0.11</c:v>
                </c:pt>
              </c:numCache>
            </c:numRef>
          </c:val>
          <c:smooth val="0"/>
        </c:ser>
        <c:dLbls>
          <c:showLegendKey val="0"/>
          <c:showVal val="0"/>
          <c:showCatName val="0"/>
          <c:showSerName val="0"/>
          <c:showPercent val="0"/>
          <c:showBubbleSize val="0"/>
        </c:dLbls>
        <c:marker val="1"/>
        <c:smooth val="0"/>
        <c:axId val="456702704"/>
        <c:axId val="456705448"/>
      </c:lineChart>
      <c:dateAx>
        <c:axId val="456702704"/>
        <c:scaling>
          <c:orientation val="minMax"/>
        </c:scaling>
        <c:delete val="1"/>
        <c:axPos val="b"/>
        <c:numFmt formatCode="&quot;H&quot;yy" sourceLinked="1"/>
        <c:majorTickMark val="none"/>
        <c:minorTickMark val="none"/>
        <c:tickLblPos val="none"/>
        <c:crossAx val="456705448"/>
        <c:crosses val="autoZero"/>
        <c:auto val="1"/>
        <c:lblOffset val="100"/>
        <c:baseTimeUnit val="years"/>
      </c:dateAx>
      <c:valAx>
        <c:axId val="45670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67027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456702312"/>
        <c:axId val="45670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12.89</c:v>
                </c:pt>
                <c:pt idx="4">
                  <c:v>15.68</c:v>
                </c:pt>
              </c:numCache>
            </c:numRef>
          </c:val>
          <c:smooth val="0"/>
        </c:ser>
        <c:dLbls>
          <c:showLegendKey val="0"/>
          <c:showVal val="0"/>
          <c:showCatName val="0"/>
          <c:showSerName val="0"/>
          <c:showPercent val="0"/>
          <c:showBubbleSize val="0"/>
        </c:dLbls>
        <c:marker val="1"/>
        <c:smooth val="0"/>
        <c:axId val="456702312"/>
        <c:axId val="456703096"/>
      </c:lineChart>
      <c:dateAx>
        <c:axId val="456702312"/>
        <c:scaling>
          <c:orientation val="minMax"/>
        </c:scaling>
        <c:delete val="1"/>
        <c:axPos val="b"/>
        <c:numFmt formatCode="&quot;H&quot;yy" sourceLinked="1"/>
        <c:majorTickMark val="none"/>
        <c:minorTickMark val="none"/>
        <c:tickLblPos val="none"/>
        <c:crossAx val="456703096"/>
        <c:crosses val="autoZero"/>
        <c:auto val="1"/>
        <c:lblOffset val="100"/>
        <c:baseTimeUnit val="years"/>
      </c:dateAx>
      <c:valAx>
        <c:axId val="45670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67023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49.82</c:v>
                </c:pt>
                <c:pt idx="4">
                  <c:v>51.2</c:v>
                </c:pt>
              </c:numCache>
            </c:numRef>
          </c:val>
        </c:ser>
        <c:dLbls>
          <c:showLegendKey val="0"/>
          <c:showVal val="0"/>
          <c:showCatName val="0"/>
          <c:showSerName val="0"/>
          <c:showPercent val="0"/>
          <c:showBubbleSize val="0"/>
        </c:dLbls>
        <c:gapWidth val="150"/>
        <c:axId val="457674424"/>
        <c:axId val="4576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54.32</c:v>
                </c:pt>
                <c:pt idx="4">
                  <c:v>46.82</c:v>
                </c:pt>
              </c:numCache>
            </c:numRef>
          </c:val>
          <c:smooth val="0"/>
        </c:ser>
        <c:dLbls>
          <c:showLegendKey val="0"/>
          <c:showVal val="0"/>
          <c:showCatName val="0"/>
          <c:showSerName val="0"/>
          <c:showPercent val="0"/>
          <c:showBubbleSize val="0"/>
        </c:dLbls>
        <c:marker val="1"/>
        <c:smooth val="0"/>
        <c:axId val="457674424"/>
        <c:axId val="457666976"/>
      </c:lineChart>
      <c:dateAx>
        <c:axId val="457674424"/>
        <c:scaling>
          <c:orientation val="minMax"/>
        </c:scaling>
        <c:delete val="1"/>
        <c:axPos val="b"/>
        <c:numFmt formatCode="&quot;H&quot;yy" sourceLinked="1"/>
        <c:majorTickMark val="none"/>
        <c:minorTickMark val="none"/>
        <c:tickLblPos val="none"/>
        <c:crossAx val="457666976"/>
        <c:crosses val="autoZero"/>
        <c:auto val="1"/>
        <c:lblOffset val="100"/>
        <c:baseTimeUnit val="years"/>
      </c:dateAx>
      <c:valAx>
        <c:axId val="4576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76744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652.07000000000005</c:v>
                </c:pt>
                <c:pt idx="4">
                  <c:v>631.05999999999995</c:v>
                </c:pt>
              </c:numCache>
            </c:numRef>
          </c:val>
        </c:ser>
        <c:dLbls>
          <c:showLegendKey val="0"/>
          <c:showVal val="0"/>
          <c:showCatName val="0"/>
          <c:showSerName val="0"/>
          <c:showPercent val="0"/>
          <c:showBubbleSize val="0"/>
        </c:dLbls>
        <c:gapWidth val="150"/>
        <c:axId val="457671288"/>
        <c:axId val="45767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1000.94</c:v>
                </c:pt>
                <c:pt idx="4">
                  <c:v>1028.05</c:v>
                </c:pt>
              </c:numCache>
            </c:numRef>
          </c:val>
          <c:smooth val="0"/>
        </c:ser>
        <c:dLbls>
          <c:showLegendKey val="0"/>
          <c:showVal val="0"/>
          <c:showCatName val="0"/>
          <c:showSerName val="0"/>
          <c:showPercent val="0"/>
          <c:showBubbleSize val="0"/>
        </c:dLbls>
        <c:marker val="1"/>
        <c:smooth val="0"/>
        <c:axId val="457671288"/>
        <c:axId val="457670504"/>
      </c:lineChart>
      <c:dateAx>
        <c:axId val="457671288"/>
        <c:scaling>
          <c:orientation val="minMax"/>
        </c:scaling>
        <c:delete val="1"/>
        <c:axPos val="b"/>
        <c:numFmt formatCode="&quot;H&quot;yy" sourceLinked="1"/>
        <c:majorTickMark val="none"/>
        <c:minorTickMark val="none"/>
        <c:tickLblPos val="none"/>
        <c:crossAx val="457670504"/>
        <c:crosses val="autoZero"/>
        <c:auto val="1"/>
        <c:lblOffset val="100"/>
        <c:baseTimeUnit val="years"/>
      </c:dateAx>
      <c:valAx>
        <c:axId val="45767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76712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100.19</c:v>
                </c:pt>
                <c:pt idx="4">
                  <c:v>99.69</c:v>
                </c:pt>
              </c:numCache>
            </c:numRef>
          </c:val>
        </c:ser>
        <c:dLbls>
          <c:showLegendKey val="0"/>
          <c:showVal val="0"/>
          <c:showCatName val="0"/>
          <c:showSerName val="0"/>
          <c:showPercent val="0"/>
          <c:showBubbleSize val="0"/>
        </c:dLbls>
        <c:gapWidth val="150"/>
        <c:axId val="457670896"/>
        <c:axId val="4576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93.77</c:v>
                </c:pt>
                <c:pt idx="4">
                  <c:v>94.73</c:v>
                </c:pt>
              </c:numCache>
            </c:numRef>
          </c:val>
          <c:smooth val="0"/>
        </c:ser>
        <c:dLbls>
          <c:showLegendKey val="0"/>
          <c:showVal val="0"/>
          <c:showCatName val="0"/>
          <c:showSerName val="0"/>
          <c:showPercent val="0"/>
          <c:showBubbleSize val="0"/>
        </c:dLbls>
        <c:marker val="1"/>
        <c:smooth val="0"/>
        <c:axId val="457670896"/>
        <c:axId val="457671680"/>
      </c:lineChart>
      <c:dateAx>
        <c:axId val="457670896"/>
        <c:scaling>
          <c:orientation val="minMax"/>
        </c:scaling>
        <c:delete val="1"/>
        <c:axPos val="b"/>
        <c:numFmt formatCode="&quot;H&quot;yy" sourceLinked="1"/>
        <c:majorTickMark val="none"/>
        <c:minorTickMark val="none"/>
        <c:tickLblPos val="none"/>
        <c:crossAx val="457671680"/>
        <c:crosses val="autoZero"/>
        <c:auto val="1"/>
        <c:lblOffset val="100"/>
        <c:baseTimeUnit val="years"/>
      </c:dateAx>
      <c:valAx>
        <c:axId val="4576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76708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155.54</c:v>
                </c:pt>
                <c:pt idx="4">
                  <c:v>156.55000000000001</c:v>
                </c:pt>
              </c:numCache>
            </c:numRef>
          </c:val>
        </c:ser>
        <c:dLbls>
          <c:showLegendKey val="0"/>
          <c:showVal val="0"/>
          <c:showCatName val="0"/>
          <c:showSerName val="0"/>
          <c:showPercent val="0"/>
          <c:showBubbleSize val="0"/>
        </c:dLbls>
        <c:gapWidth val="150"/>
        <c:axId val="457674816"/>
        <c:axId val="4576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165.57</c:v>
                </c:pt>
                <c:pt idx="4">
                  <c:v>160.91</c:v>
                </c:pt>
              </c:numCache>
            </c:numRef>
          </c:val>
          <c:smooth val="0"/>
        </c:ser>
        <c:dLbls>
          <c:showLegendKey val="0"/>
          <c:showVal val="0"/>
          <c:showCatName val="0"/>
          <c:showSerName val="0"/>
          <c:showPercent val="0"/>
          <c:showBubbleSize val="0"/>
        </c:dLbls>
        <c:marker val="1"/>
        <c:smooth val="0"/>
        <c:axId val="457674816"/>
        <c:axId val="457668544"/>
      </c:lineChart>
      <c:dateAx>
        <c:axId val="457674816"/>
        <c:scaling>
          <c:orientation val="minMax"/>
        </c:scaling>
        <c:delete val="1"/>
        <c:axPos val="b"/>
        <c:numFmt formatCode="&quot;H&quot;yy" sourceLinked="1"/>
        <c:majorTickMark val="none"/>
        <c:minorTickMark val="none"/>
        <c:tickLblPos val="none"/>
        <c:crossAx val="457668544"/>
        <c:crosses val="autoZero"/>
        <c:auto val="1"/>
        <c:lblOffset val="100"/>
        <c:baseTimeUnit val="years"/>
      </c:dateAx>
      <c:valAx>
        <c:axId val="4576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76748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【108.07】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【69.54】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【38.57】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【5.90】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A15" sqref="A15"/>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茨城県　笠間市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14</v>
      </c>
      <c r="J7" s="44"/>
      <c r="K7" s="44"/>
      <c r="L7" s="44"/>
      <c r="M7" s="44"/>
      <c r="N7" s="44"/>
      <c r="O7" s="44"/>
      <c r="P7" s="44" t="s">
        <v>5</v>
      </c>
      <c r="Q7" s="44"/>
      <c r="R7" s="44"/>
      <c r="S7" s="44"/>
      <c r="T7" s="44"/>
      <c r="U7" s="44"/>
      <c r="V7" s="44"/>
      <c r="W7" s="44" t="s">
        <v>4</v>
      </c>
      <c r="X7" s="44"/>
      <c r="Y7" s="44"/>
      <c r="Z7" s="44"/>
      <c r="AA7" s="44"/>
      <c r="AB7" s="44"/>
      <c r="AC7" s="44"/>
      <c r="AD7" s="44" t="s">
        <v>8</v>
      </c>
      <c r="AE7" s="44"/>
      <c r="AF7" s="44"/>
      <c r="AG7" s="44"/>
      <c r="AH7" s="44"/>
      <c r="AI7" s="44"/>
      <c r="AJ7" s="44"/>
      <c r="AK7" s="3"/>
      <c r="AL7" s="44" t="s">
        <v>16</v>
      </c>
      <c r="AM7" s="44"/>
      <c r="AN7" s="44"/>
      <c r="AO7" s="44"/>
      <c r="AP7" s="44"/>
      <c r="AQ7" s="44"/>
      <c r="AR7" s="44"/>
      <c r="AS7" s="44"/>
      <c r="AT7" s="44" t="s">
        <v>10</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Bd2</v>
      </c>
      <c r="X8" s="45"/>
      <c r="Y8" s="45"/>
      <c r="Z8" s="45"/>
      <c r="AA8" s="45"/>
      <c r="AB8" s="45"/>
      <c r="AC8" s="45"/>
      <c r="AD8" s="46" t="str">
        <f>データ!$M$6</f>
        <v>非設置</v>
      </c>
      <c r="AE8" s="46"/>
      <c r="AF8" s="46"/>
      <c r="AG8" s="46"/>
      <c r="AH8" s="46"/>
      <c r="AI8" s="46"/>
      <c r="AJ8" s="46"/>
      <c r="AK8" s="3"/>
      <c r="AL8" s="47">
        <f>データ!S6</f>
        <v>75644</v>
      </c>
      <c r="AM8" s="47"/>
      <c r="AN8" s="47"/>
      <c r="AO8" s="47"/>
      <c r="AP8" s="47"/>
      <c r="AQ8" s="47"/>
      <c r="AR8" s="47"/>
      <c r="AS8" s="47"/>
      <c r="AT8" s="48">
        <f>データ!T6</f>
        <v>240.4</v>
      </c>
      <c r="AU8" s="48"/>
      <c r="AV8" s="48"/>
      <c r="AW8" s="48"/>
      <c r="AX8" s="48"/>
      <c r="AY8" s="48"/>
      <c r="AZ8" s="48"/>
      <c r="BA8" s="48"/>
      <c r="BB8" s="48">
        <f>データ!U6</f>
        <v>314.66000000000003</v>
      </c>
      <c r="BC8" s="48"/>
      <c r="BD8" s="48"/>
      <c r="BE8" s="48"/>
      <c r="BF8" s="48"/>
      <c r="BG8" s="48"/>
      <c r="BH8" s="48"/>
      <c r="BI8" s="48"/>
      <c r="BJ8" s="3"/>
      <c r="BK8" s="3"/>
      <c r="BL8" s="49" t="s">
        <v>15</v>
      </c>
      <c r="BM8" s="50"/>
      <c r="BN8" s="17" t="s">
        <v>20</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0</v>
      </c>
      <c r="AE9" s="44"/>
      <c r="AF9" s="44"/>
      <c r="AG9" s="44"/>
      <c r="AH9" s="44"/>
      <c r="AI9" s="44"/>
      <c r="AJ9" s="44"/>
      <c r="AK9" s="3"/>
      <c r="AL9" s="44" t="s">
        <v>27</v>
      </c>
      <c r="AM9" s="44"/>
      <c r="AN9" s="44"/>
      <c r="AO9" s="44"/>
      <c r="AP9" s="44"/>
      <c r="AQ9" s="44"/>
      <c r="AR9" s="44"/>
      <c r="AS9" s="44"/>
      <c r="AT9" s="44" t="s">
        <v>28</v>
      </c>
      <c r="AU9" s="44"/>
      <c r="AV9" s="44"/>
      <c r="AW9" s="44"/>
      <c r="AX9" s="44"/>
      <c r="AY9" s="44"/>
      <c r="AZ9" s="44"/>
      <c r="BA9" s="44"/>
      <c r="BB9" s="44" t="s">
        <v>29</v>
      </c>
      <c r="BC9" s="44"/>
      <c r="BD9" s="44"/>
      <c r="BE9" s="44"/>
      <c r="BF9" s="44"/>
      <c r="BG9" s="44"/>
      <c r="BH9" s="44"/>
      <c r="BI9" s="44"/>
      <c r="BJ9" s="3"/>
      <c r="BK9" s="3"/>
      <c r="BL9" s="51" t="s">
        <v>32</v>
      </c>
      <c r="BM9" s="52"/>
      <c r="BN9" s="18" t="s">
        <v>33</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51.45</v>
      </c>
      <c r="J10" s="48"/>
      <c r="K10" s="48"/>
      <c r="L10" s="48"/>
      <c r="M10" s="48"/>
      <c r="N10" s="48"/>
      <c r="O10" s="48"/>
      <c r="P10" s="48">
        <f>データ!P6</f>
        <v>46.3</v>
      </c>
      <c r="Q10" s="48"/>
      <c r="R10" s="48"/>
      <c r="S10" s="48"/>
      <c r="T10" s="48"/>
      <c r="U10" s="48"/>
      <c r="V10" s="48"/>
      <c r="W10" s="48">
        <f>データ!Q6</f>
        <v>62.86</v>
      </c>
      <c r="X10" s="48"/>
      <c r="Y10" s="48"/>
      <c r="Z10" s="48"/>
      <c r="AA10" s="48"/>
      <c r="AB10" s="48"/>
      <c r="AC10" s="48"/>
      <c r="AD10" s="47">
        <f>データ!R6</f>
        <v>3080</v>
      </c>
      <c r="AE10" s="47"/>
      <c r="AF10" s="47"/>
      <c r="AG10" s="47"/>
      <c r="AH10" s="47"/>
      <c r="AI10" s="47"/>
      <c r="AJ10" s="47"/>
      <c r="AK10" s="2"/>
      <c r="AL10" s="47">
        <f>データ!V6</f>
        <v>34871</v>
      </c>
      <c r="AM10" s="47"/>
      <c r="AN10" s="47"/>
      <c r="AO10" s="47"/>
      <c r="AP10" s="47"/>
      <c r="AQ10" s="47"/>
      <c r="AR10" s="47"/>
      <c r="AS10" s="47"/>
      <c r="AT10" s="48">
        <f>データ!W6</f>
        <v>14.17</v>
      </c>
      <c r="AU10" s="48"/>
      <c r="AV10" s="48"/>
      <c r="AW10" s="48"/>
      <c r="AX10" s="48"/>
      <c r="AY10" s="48"/>
      <c r="AZ10" s="48"/>
      <c r="BA10" s="48"/>
      <c r="BB10" s="48">
        <f>データ!X6</f>
        <v>2460.9</v>
      </c>
      <c r="BC10" s="48"/>
      <c r="BD10" s="48"/>
      <c r="BE10" s="48"/>
      <c r="BF10" s="48"/>
      <c r="BG10" s="48"/>
      <c r="BH10" s="48"/>
      <c r="BI10" s="48"/>
      <c r="BJ10" s="2"/>
      <c r="BK10" s="2"/>
      <c r="BL10" s="53" t="s">
        <v>35</v>
      </c>
      <c r="BM10" s="54"/>
      <c r="BN10" s="19" t="s">
        <v>36</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37</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38</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113</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39</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81</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11</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12</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41</v>
      </c>
    </row>
    <row r="84" spans="1:78" hidden="1" x14ac:dyDescent="0.15">
      <c r="B84" s="6" t="s">
        <v>42</v>
      </c>
      <c r="C84" s="6"/>
      <c r="D84" s="6"/>
      <c r="E84" s="6" t="s">
        <v>43</v>
      </c>
      <c r="F84" s="6" t="s">
        <v>45</v>
      </c>
      <c r="G84" s="6" t="s">
        <v>46</v>
      </c>
      <c r="H84" s="6" t="s">
        <v>40</v>
      </c>
      <c r="I84" s="6" t="s">
        <v>13</v>
      </c>
      <c r="J84" s="6" t="s">
        <v>47</v>
      </c>
      <c r="K84" s="6" t="s">
        <v>48</v>
      </c>
      <c r="L84" s="6" t="s">
        <v>30</v>
      </c>
      <c r="M84" s="6" t="s">
        <v>34</v>
      </c>
      <c r="N84" s="6" t="s">
        <v>49</v>
      </c>
      <c r="O84" s="6" t="s">
        <v>51</v>
      </c>
    </row>
    <row r="85" spans="1:78" hidden="1" x14ac:dyDescent="0.15">
      <c r="B85" s="6"/>
      <c r="C85" s="6"/>
      <c r="D85" s="6"/>
      <c r="E85" s="6" t="str">
        <f>データ!AI6</f>
        <v>【108.07】</v>
      </c>
      <c r="F85" s="6" t="str">
        <f>データ!AT6</f>
        <v>【3.09】</v>
      </c>
      <c r="G85" s="6" t="str">
        <f>データ!BE6</f>
        <v>【69.54】</v>
      </c>
      <c r="H85" s="6" t="str">
        <f>データ!BP6</f>
        <v>【682.51】</v>
      </c>
      <c r="I85" s="6" t="str">
        <f>データ!CA6</f>
        <v>【100.34】</v>
      </c>
      <c r="J85" s="6" t="str">
        <f>データ!CL6</f>
        <v>【136.15】</v>
      </c>
      <c r="K85" s="6" t="str">
        <f>データ!CW6</f>
        <v>【59.64】</v>
      </c>
      <c r="L85" s="6" t="str">
        <f>データ!DH6</f>
        <v>【95.35】</v>
      </c>
      <c r="M85" s="6" t="str">
        <f>データ!DS6</f>
        <v>【38.57】</v>
      </c>
      <c r="N85" s="6" t="str">
        <f>データ!ED6</f>
        <v>【5.90】</v>
      </c>
      <c r="O85" s="6" t="str">
        <f>データ!EO6</f>
        <v>【0.22】</v>
      </c>
    </row>
  </sheetData>
  <sheetProtection algorithmName="SHA-512" hashValue="4uB8Edd5fHZEOlGSngipI53mfGbcOivhUCRv1RMRu2ctD2R9qlkSgZ1axucdLn+eK7KCAMZmeNjYXMNApdcekA==" saltValue="BgSq/5yIlKL2w4bM8G3kG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31</v>
      </c>
      <c r="C3" s="30" t="s">
        <v>56</v>
      </c>
      <c r="D3" s="30" t="s">
        <v>57</v>
      </c>
      <c r="E3" s="30" t="s">
        <v>7</v>
      </c>
      <c r="F3" s="30" t="s">
        <v>6</v>
      </c>
      <c r="G3" s="30" t="s">
        <v>23</v>
      </c>
      <c r="H3" s="78" t="s">
        <v>58</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59</v>
      </c>
      <c r="B4" s="31"/>
      <c r="C4" s="31"/>
      <c r="D4" s="31"/>
      <c r="E4" s="31"/>
      <c r="F4" s="31"/>
      <c r="G4" s="31"/>
      <c r="H4" s="81"/>
      <c r="I4" s="82"/>
      <c r="J4" s="82"/>
      <c r="K4" s="82"/>
      <c r="L4" s="82"/>
      <c r="M4" s="82"/>
      <c r="N4" s="82"/>
      <c r="O4" s="82"/>
      <c r="P4" s="82"/>
      <c r="Q4" s="82"/>
      <c r="R4" s="82"/>
      <c r="S4" s="82"/>
      <c r="T4" s="82"/>
      <c r="U4" s="82"/>
      <c r="V4" s="82"/>
      <c r="W4" s="82"/>
      <c r="X4" s="83"/>
      <c r="Y4" s="77" t="s">
        <v>50</v>
      </c>
      <c r="Z4" s="77"/>
      <c r="AA4" s="77"/>
      <c r="AB4" s="77"/>
      <c r="AC4" s="77"/>
      <c r="AD4" s="77"/>
      <c r="AE4" s="77"/>
      <c r="AF4" s="77"/>
      <c r="AG4" s="77"/>
      <c r="AH4" s="77"/>
      <c r="AI4" s="77"/>
      <c r="AJ4" s="77" t="s">
        <v>44</v>
      </c>
      <c r="AK4" s="77"/>
      <c r="AL4" s="77"/>
      <c r="AM4" s="77"/>
      <c r="AN4" s="77"/>
      <c r="AO4" s="77"/>
      <c r="AP4" s="77"/>
      <c r="AQ4" s="77"/>
      <c r="AR4" s="77"/>
      <c r="AS4" s="77"/>
      <c r="AT4" s="77"/>
      <c r="AU4" s="77" t="s">
        <v>26</v>
      </c>
      <c r="AV4" s="77"/>
      <c r="AW4" s="77"/>
      <c r="AX4" s="77"/>
      <c r="AY4" s="77"/>
      <c r="AZ4" s="77"/>
      <c r="BA4" s="77"/>
      <c r="BB4" s="77"/>
      <c r="BC4" s="77"/>
      <c r="BD4" s="77"/>
      <c r="BE4" s="77"/>
      <c r="BF4" s="77" t="s">
        <v>60</v>
      </c>
      <c r="BG4" s="77"/>
      <c r="BH4" s="77"/>
      <c r="BI4" s="77"/>
      <c r="BJ4" s="77"/>
      <c r="BK4" s="77"/>
      <c r="BL4" s="77"/>
      <c r="BM4" s="77"/>
      <c r="BN4" s="77"/>
      <c r="BO4" s="77"/>
      <c r="BP4" s="77"/>
      <c r="BQ4" s="77" t="s">
        <v>3</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28" t="s">
        <v>69</v>
      </c>
      <c r="B5" s="32"/>
      <c r="C5" s="32"/>
      <c r="D5" s="32"/>
      <c r="E5" s="32"/>
      <c r="F5" s="32"/>
      <c r="G5" s="32"/>
      <c r="H5" s="37" t="s">
        <v>55</v>
      </c>
      <c r="I5" s="37" t="s">
        <v>70</v>
      </c>
      <c r="J5" s="37" t="s">
        <v>71</v>
      </c>
      <c r="K5" s="37" t="s">
        <v>72</v>
      </c>
      <c r="L5" s="37" t="s">
        <v>73</v>
      </c>
      <c r="M5" s="37" t="s">
        <v>8</v>
      </c>
      <c r="N5" s="37" t="s">
        <v>75</v>
      </c>
      <c r="O5" s="37" t="s">
        <v>76</v>
      </c>
      <c r="P5" s="37" t="s">
        <v>77</v>
      </c>
      <c r="Q5" s="37" t="s">
        <v>78</v>
      </c>
      <c r="R5" s="37" t="s">
        <v>79</v>
      </c>
      <c r="S5" s="37" t="s">
        <v>80</v>
      </c>
      <c r="T5" s="37" t="s">
        <v>82</v>
      </c>
      <c r="U5" s="37" t="s">
        <v>62</v>
      </c>
      <c r="V5" s="37" t="s">
        <v>83</v>
      </c>
      <c r="W5" s="37" t="s">
        <v>84</v>
      </c>
      <c r="X5" s="37" t="s">
        <v>85</v>
      </c>
      <c r="Y5" s="37" t="s">
        <v>86</v>
      </c>
      <c r="Z5" s="37" t="s">
        <v>87</v>
      </c>
      <c r="AA5" s="37" t="s">
        <v>88</v>
      </c>
      <c r="AB5" s="37" t="s">
        <v>89</v>
      </c>
      <c r="AC5" s="37" t="s">
        <v>90</v>
      </c>
      <c r="AD5" s="37" t="s">
        <v>91</v>
      </c>
      <c r="AE5" s="37" t="s">
        <v>93</v>
      </c>
      <c r="AF5" s="37" t="s">
        <v>94</v>
      </c>
      <c r="AG5" s="37" t="s">
        <v>95</v>
      </c>
      <c r="AH5" s="37" t="s">
        <v>96</v>
      </c>
      <c r="AI5" s="37" t="s">
        <v>42</v>
      </c>
      <c r="AJ5" s="37" t="s">
        <v>86</v>
      </c>
      <c r="AK5" s="37" t="s">
        <v>87</v>
      </c>
      <c r="AL5" s="37" t="s">
        <v>88</v>
      </c>
      <c r="AM5" s="37" t="s">
        <v>89</v>
      </c>
      <c r="AN5" s="37" t="s">
        <v>90</v>
      </c>
      <c r="AO5" s="37" t="s">
        <v>91</v>
      </c>
      <c r="AP5" s="37" t="s">
        <v>93</v>
      </c>
      <c r="AQ5" s="37" t="s">
        <v>94</v>
      </c>
      <c r="AR5" s="37" t="s">
        <v>95</v>
      </c>
      <c r="AS5" s="37" t="s">
        <v>96</v>
      </c>
      <c r="AT5" s="37" t="s">
        <v>92</v>
      </c>
      <c r="AU5" s="37" t="s">
        <v>86</v>
      </c>
      <c r="AV5" s="37" t="s">
        <v>87</v>
      </c>
      <c r="AW5" s="37" t="s">
        <v>88</v>
      </c>
      <c r="AX5" s="37" t="s">
        <v>89</v>
      </c>
      <c r="AY5" s="37" t="s">
        <v>90</v>
      </c>
      <c r="AZ5" s="37" t="s">
        <v>91</v>
      </c>
      <c r="BA5" s="37" t="s">
        <v>93</v>
      </c>
      <c r="BB5" s="37" t="s">
        <v>94</v>
      </c>
      <c r="BC5" s="37" t="s">
        <v>95</v>
      </c>
      <c r="BD5" s="37" t="s">
        <v>96</v>
      </c>
      <c r="BE5" s="37" t="s">
        <v>92</v>
      </c>
      <c r="BF5" s="37" t="s">
        <v>86</v>
      </c>
      <c r="BG5" s="37" t="s">
        <v>87</v>
      </c>
      <c r="BH5" s="37" t="s">
        <v>88</v>
      </c>
      <c r="BI5" s="37" t="s">
        <v>89</v>
      </c>
      <c r="BJ5" s="37" t="s">
        <v>90</v>
      </c>
      <c r="BK5" s="37" t="s">
        <v>91</v>
      </c>
      <c r="BL5" s="37" t="s">
        <v>93</v>
      </c>
      <c r="BM5" s="37" t="s">
        <v>94</v>
      </c>
      <c r="BN5" s="37" t="s">
        <v>95</v>
      </c>
      <c r="BO5" s="37" t="s">
        <v>96</v>
      </c>
      <c r="BP5" s="37" t="s">
        <v>92</v>
      </c>
      <c r="BQ5" s="37" t="s">
        <v>86</v>
      </c>
      <c r="BR5" s="37" t="s">
        <v>87</v>
      </c>
      <c r="BS5" s="37" t="s">
        <v>88</v>
      </c>
      <c r="BT5" s="37" t="s">
        <v>89</v>
      </c>
      <c r="BU5" s="37" t="s">
        <v>90</v>
      </c>
      <c r="BV5" s="37" t="s">
        <v>91</v>
      </c>
      <c r="BW5" s="37" t="s">
        <v>93</v>
      </c>
      <c r="BX5" s="37" t="s">
        <v>94</v>
      </c>
      <c r="BY5" s="37" t="s">
        <v>95</v>
      </c>
      <c r="BZ5" s="37" t="s">
        <v>96</v>
      </c>
      <c r="CA5" s="37" t="s">
        <v>92</v>
      </c>
      <c r="CB5" s="37" t="s">
        <v>86</v>
      </c>
      <c r="CC5" s="37" t="s">
        <v>87</v>
      </c>
      <c r="CD5" s="37" t="s">
        <v>88</v>
      </c>
      <c r="CE5" s="37" t="s">
        <v>89</v>
      </c>
      <c r="CF5" s="37" t="s">
        <v>90</v>
      </c>
      <c r="CG5" s="37" t="s">
        <v>91</v>
      </c>
      <c r="CH5" s="37" t="s">
        <v>93</v>
      </c>
      <c r="CI5" s="37" t="s">
        <v>94</v>
      </c>
      <c r="CJ5" s="37" t="s">
        <v>95</v>
      </c>
      <c r="CK5" s="37" t="s">
        <v>96</v>
      </c>
      <c r="CL5" s="37" t="s">
        <v>92</v>
      </c>
      <c r="CM5" s="37" t="s">
        <v>86</v>
      </c>
      <c r="CN5" s="37" t="s">
        <v>87</v>
      </c>
      <c r="CO5" s="37" t="s">
        <v>88</v>
      </c>
      <c r="CP5" s="37" t="s">
        <v>89</v>
      </c>
      <c r="CQ5" s="37" t="s">
        <v>90</v>
      </c>
      <c r="CR5" s="37" t="s">
        <v>91</v>
      </c>
      <c r="CS5" s="37" t="s">
        <v>93</v>
      </c>
      <c r="CT5" s="37" t="s">
        <v>94</v>
      </c>
      <c r="CU5" s="37" t="s">
        <v>95</v>
      </c>
      <c r="CV5" s="37" t="s">
        <v>96</v>
      </c>
      <c r="CW5" s="37" t="s">
        <v>92</v>
      </c>
      <c r="CX5" s="37" t="s">
        <v>86</v>
      </c>
      <c r="CY5" s="37" t="s">
        <v>87</v>
      </c>
      <c r="CZ5" s="37" t="s">
        <v>88</v>
      </c>
      <c r="DA5" s="37" t="s">
        <v>89</v>
      </c>
      <c r="DB5" s="37" t="s">
        <v>90</v>
      </c>
      <c r="DC5" s="37" t="s">
        <v>91</v>
      </c>
      <c r="DD5" s="37" t="s">
        <v>93</v>
      </c>
      <c r="DE5" s="37" t="s">
        <v>94</v>
      </c>
      <c r="DF5" s="37" t="s">
        <v>95</v>
      </c>
      <c r="DG5" s="37" t="s">
        <v>96</v>
      </c>
      <c r="DH5" s="37" t="s">
        <v>92</v>
      </c>
      <c r="DI5" s="37" t="s">
        <v>86</v>
      </c>
      <c r="DJ5" s="37" t="s">
        <v>87</v>
      </c>
      <c r="DK5" s="37" t="s">
        <v>88</v>
      </c>
      <c r="DL5" s="37" t="s">
        <v>89</v>
      </c>
      <c r="DM5" s="37" t="s">
        <v>90</v>
      </c>
      <c r="DN5" s="37" t="s">
        <v>91</v>
      </c>
      <c r="DO5" s="37" t="s">
        <v>93</v>
      </c>
      <c r="DP5" s="37" t="s">
        <v>94</v>
      </c>
      <c r="DQ5" s="37" t="s">
        <v>95</v>
      </c>
      <c r="DR5" s="37" t="s">
        <v>96</v>
      </c>
      <c r="DS5" s="37" t="s">
        <v>92</v>
      </c>
      <c r="DT5" s="37" t="s">
        <v>86</v>
      </c>
      <c r="DU5" s="37" t="s">
        <v>87</v>
      </c>
      <c r="DV5" s="37" t="s">
        <v>88</v>
      </c>
      <c r="DW5" s="37" t="s">
        <v>89</v>
      </c>
      <c r="DX5" s="37" t="s">
        <v>90</v>
      </c>
      <c r="DY5" s="37" t="s">
        <v>91</v>
      </c>
      <c r="DZ5" s="37" t="s">
        <v>93</v>
      </c>
      <c r="EA5" s="37" t="s">
        <v>94</v>
      </c>
      <c r="EB5" s="37" t="s">
        <v>95</v>
      </c>
      <c r="EC5" s="37" t="s">
        <v>96</v>
      </c>
      <c r="ED5" s="37" t="s">
        <v>92</v>
      </c>
      <c r="EE5" s="37" t="s">
        <v>86</v>
      </c>
      <c r="EF5" s="37" t="s">
        <v>87</v>
      </c>
      <c r="EG5" s="37" t="s">
        <v>88</v>
      </c>
      <c r="EH5" s="37" t="s">
        <v>89</v>
      </c>
      <c r="EI5" s="37" t="s">
        <v>90</v>
      </c>
      <c r="EJ5" s="37" t="s">
        <v>91</v>
      </c>
      <c r="EK5" s="37" t="s">
        <v>93</v>
      </c>
      <c r="EL5" s="37" t="s">
        <v>94</v>
      </c>
      <c r="EM5" s="37" t="s">
        <v>95</v>
      </c>
      <c r="EN5" s="37" t="s">
        <v>96</v>
      </c>
      <c r="EO5" s="37" t="s">
        <v>92</v>
      </c>
    </row>
    <row r="6" spans="1:148" s="27" customFormat="1" x14ac:dyDescent="0.15">
      <c r="A6" s="28" t="s">
        <v>97</v>
      </c>
      <c r="B6" s="33">
        <f t="shared" ref="B6:X6" si="1">B7</f>
        <v>2019</v>
      </c>
      <c r="C6" s="33">
        <f t="shared" si="1"/>
        <v>82163</v>
      </c>
      <c r="D6" s="33">
        <f t="shared" si="1"/>
        <v>46</v>
      </c>
      <c r="E6" s="33">
        <f t="shared" si="1"/>
        <v>17</v>
      </c>
      <c r="F6" s="33">
        <f t="shared" si="1"/>
        <v>1</v>
      </c>
      <c r="G6" s="33">
        <f t="shared" si="1"/>
        <v>0</v>
      </c>
      <c r="H6" s="33" t="str">
        <f t="shared" si="1"/>
        <v>茨城県　笠間市</v>
      </c>
      <c r="I6" s="33" t="str">
        <f t="shared" si="1"/>
        <v>法適用</v>
      </c>
      <c r="J6" s="33" t="str">
        <f t="shared" si="1"/>
        <v>下水道事業</v>
      </c>
      <c r="K6" s="33" t="str">
        <f t="shared" si="1"/>
        <v>公共下水道</v>
      </c>
      <c r="L6" s="33" t="str">
        <f t="shared" si="1"/>
        <v>Bd2</v>
      </c>
      <c r="M6" s="33" t="str">
        <f t="shared" si="1"/>
        <v>非設置</v>
      </c>
      <c r="N6" s="38" t="str">
        <f t="shared" si="1"/>
        <v>-</v>
      </c>
      <c r="O6" s="38">
        <f t="shared" si="1"/>
        <v>51.45</v>
      </c>
      <c r="P6" s="38">
        <f t="shared" si="1"/>
        <v>46.3</v>
      </c>
      <c r="Q6" s="38">
        <f t="shared" si="1"/>
        <v>62.86</v>
      </c>
      <c r="R6" s="38">
        <f t="shared" si="1"/>
        <v>3080</v>
      </c>
      <c r="S6" s="38">
        <f t="shared" si="1"/>
        <v>75644</v>
      </c>
      <c r="T6" s="38">
        <f t="shared" si="1"/>
        <v>240.4</v>
      </c>
      <c r="U6" s="38">
        <f t="shared" si="1"/>
        <v>314.66000000000003</v>
      </c>
      <c r="V6" s="38">
        <f t="shared" si="1"/>
        <v>34871</v>
      </c>
      <c r="W6" s="38">
        <f t="shared" si="1"/>
        <v>14.17</v>
      </c>
      <c r="X6" s="38">
        <f t="shared" si="1"/>
        <v>2460.9</v>
      </c>
      <c r="Y6" s="42" t="str">
        <f t="shared" ref="Y6:AH6" si="2">IF(Y7="",NA(),Y7)</f>
        <v>-</v>
      </c>
      <c r="Z6" s="42" t="str">
        <f t="shared" si="2"/>
        <v>-</v>
      </c>
      <c r="AA6" s="42" t="str">
        <f t="shared" si="2"/>
        <v>-</v>
      </c>
      <c r="AB6" s="42">
        <f t="shared" si="2"/>
        <v>103.04</v>
      </c>
      <c r="AC6" s="42">
        <f t="shared" si="2"/>
        <v>102.65</v>
      </c>
      <c r="AD6" s="42" t="str">
        <f t="shared" si="2"/>
        <v>-</v>
      </c>
      <c r="AE6" s="42" t="str">
        <f t="shared" si="2"/>
        <v>-</v>
      </c>
      <c r="AF6" s="42" t="str">
        <f t="shared" si="2"/>
        <v>-</v>
      </c>
      <c r="AG6" s="42">
        <f t="shared" si="2"/>
        <v>108.43</v>
      </c>
      <c r="AH6" s="42">
        <f t="shared" si="2"/>
        <v>107.15</v>
      </c>
      <c r="AI6" s="38" t="str">
        <f>IF(AI7="","",IF(AI7="-","【-】","【"&amp;SUBSTITUTE(TEXT(AI7,"#,##0.00"),"-","△")&amp;"】"))</f>
        <v>【108.07】</v>
      </c>
      <c r="AJ6" s="42" t="str">
        <f t="shared" ref="AJ6:AS6" si="3">IF(AJ7="",NA(),AJ7)</f>
        <v>-</v>
      </c>
      <c r="AK6" s="42" t="str">
        <f t="shared" si="3"/>
        <v>-</v>
      </c>
      <c r="AL6" s="42" t="str">
        <f t="shared" si="3"/>
        <v>-</v>
      </c>
      <c r="AM6" s="38">
        <f t="shared" si="3"/>
        <v>0</v>
      </c>
      <c r="AN6" s="38">
        <f t="shared" si="3"/>
        <v>0</v>
      </c>
      <c r="AO6" s="42" t="str">
        <f t="shared" si="3"/>
        <v>-</v>
      </c>
      <c r="AP6" s="42" t="str">
        <f t="shared" si="3"/>
        <v>-</v>
      </c>
      <c r="AQ6" s="42" t="str">
        <f t="shared" si="3"/>
        <v>-</v>
      </c>
      <c r="AR6" s="42">
        <f t="shared" si="3"/>
        <v>12.89</v>
      </c>
      <c r="AS6" s="42">
        <f t="shared" si="3"/>
        <v>15.68</v>
      </c>
      <c r="AT6" s="38" t="str">
        <f>IF(AT7="","",IF(AT7="-","【-】","【"&amp;SUBSTITUTE(TEXT(AT7,"#,##0.00"),"-","△")&amp;"】"))</f>
        <v>【3.09】</v>
      </c>
      <c r="AU6" s="42" t="str">
        <f t="shared" ref="AU6:BD6" si="4">IF(AU7="",NA(),AU7)</f>
        <v>-</v>
      </c>
      <c r="AV6" s="42" t="str">
        <f t="shared" si="4"/>
        <v>-</v>
      </c>
      <c r="AW6" s="42" t="str">
        <f t="shared" si="4"/>
        <v>-</v>
      </c>
      <c r="AX6" s="42">
        <f t="shared" si="4"/>
        <v>49.82</v>
      </c>
      <c r="AY6" s="42">
        <f t="shared" si="4"/>
        <v>51.2</v>
      </c>
      <c r="AZ6" s="42" t="str">
        <f t="shared" si="4"/>
        <v>-</v>
      </c>
      <c r="BA6" s="42" t="str">
        <f t="shared" si="4"/>
        <v>-</v>
      </c>
      <c r="BB6" s="42" t="str">
        <f t="shared" si="4"/>
        <v>-</v>
      </c>
      <c r="BC6" s="42">
        <f t="shared" si="4"/>
        <v>54.32</v>
      </c>
      <c r="BD6" s="42">
        <f t="shared" si="4"/>
        <v>46.82</v>
      </c>
      <c r="BE6" s="38" t="str">
        <f>IF(BE7="","",IF(BE7="-","【-】","【"&amp;SUBSTITUTE(TEXT(BE7,"#,##0.00"),"-","△")&amp;"】"))</f>
        <v>【69.54】</v>
      </c>
      <c r="BF6" s="42" t="str">
        <f t="shared" ref="BF6:BO6" si="5">IF(BF7="",NA(),BF7)</f>
        <v>-</v>
      </c>
      <c r="BG6" s="42" t="str">
        <f t="shared" si="5"/>
        <v>-</v>
      </c>
      <c r="BH6" s="42" t="str">
        <f t="shared" si="5"/>
        <v>-</v>
      </c>
      <c r="BI6" s="42">
        <f t="shared" si="5"/>
        <v>652.07000000000005</v>
      </c>
      <c r="BJ6" s="42">
        <f t="shared" si="5"/>
        <v>631.05999999999995</v>
      </c>
      <c r="BK6" s="42" t="str">
        <f t="shared" si="5"/>
        <v>-</v>
      </c>
      <c r="BL6" s="42" t="str">
        <f t="shared" si="5"/>
        <v>-</v>
      </c>
      <c r="BM6" s="42" t="str">
        <f t="shared" si="5"/>
        <v>-</v>
      </c>
      <c r="BN6" s="42">
        <f t="shared" si="5"/>
        <v>1000.94</v>
      </c>
      <c r="BO6" s="42">
        <f t="shared" si="5"/>
        <v>1028.05</v>
      </c>
      <c r="BP6" s="38" t="str">
        <f>IF(BP7="","",IF(BP7="-","【-】","【"&amp;SUBSTITUTE(TEXT(BP7,"#,##0.00"),"-","△")&amp;"】"))</f>
        <v>【682.51】</v>
      </c>
      <c r="BQ6" s="42" t="str">
        <f t="shared" ref="BQ6:BZ6" si="6">IF(BQ7="",NA(),BQ7)</f>
        <v>-</v>
      </c>
      <c r="BR6" s="42" t="str">
        <f t="shared" si="6"/>
        <v>-</v>
      </c>
      <c r="BS6" s="42" t="str">
        <f t="shared" si="6"/>
        <v>-</v>
      </c>
      <c r="BT6" s="42">
        <f t="shared" si="6"/>
        <v>100.19</v>
      </c>
      <c r="BU6" s="42">
        <f t="shared" si="6"/>
        <v>99.69</v>
      </c>
      <c r="BV6" s="42" t="str">
        <f t="shared" si="6"/>
        <v>-</v>
      </c>
      <c r="BW6" s="42" t="str">
        <f t="shared" si="6"/>
        <v>-</v>
      </c>
      <c r="BX6" s="42" t="str">
        <f t="shared" si="6"/>
        <v>-</v>
      </c>
      <c r="BY6" s="42">
        <f t="shared" si="6"/>
        <v>93.77</v>
      </c>
      <c r="BZ6" s="42">
        <f t="shared" si="6"/>
        <v>94.73</v>
      </c>
      <c r="CA6" s="38" t="str">
        <f>IF(CA7="","",IF(CA7="-","【-】","【"&amp;SUBSTITUTE(TEXT(CA7,"#,##0.00"),"-","△")&amp;"】"))</f>
        <v>【100.34】</v>
      </c>
      <c r="CB6" s="42" t="str">
        <f t="shared" ref="CB6:CK6" si="7">IF(CB7="",NA(),CB7)</f>
        <v>-</v>
      </c>
      <c r="CC6" s="42" t="str">
        <f t="shared" si="7"/>
        <v>-</v>
      </c>
      <c r="CD6" s="42" t="str">
        <f t="shared" si="7"/>
        <v>-</v>
      </c>
      <c r="CE6" s="42">
        <f t="shared" si="7"/>
        <v>155.54</v>
      </c>
      <c r="CF6" s="42">
        <f t="shared" si="7"/>
        <v>156.55000000000001</v>
      </c>
      <c r="CG6" s="42" t="str">
        <f t="shared" si="7"/>
        <v>-</v>
      </c>
      <c r="CH6" s="42" t="str">
        <f t="shared" si="7"/>
        <v>-</v>
      </c>
      <c r="CI6" s="42" t="str">
        <f t="shared" si="7"/>
        <v>-</v>
      </c>
      <c r="CJ6" s="42">
        <f t="shared" si="7"/>
        <v>165.57</v>
      </c>
      <c r="CK6" s="42">
        <f t="shared" si="7"/>
        <v>160.91</v>
      </c>
      <c r="CL6" s="38" t="str">
        <f>IF(CL7="","",IF(CL7="-","【-】","【"&amp;SUBSTITUTE(TEXT(CL7,"#,##0.00"),"-","△")&amp;"】"))</f>
        <v>【136.15】</v>
      </c>
      <c r="CM6" s="42" t="str">
        <f t="shared" ref="CM6:CV6" si="8">IF(CM7="",NA(),CM7)</f>
        <v>-</v>
      </c>
      <c r="CN6" s="42" t="str">
        <f t="shared" si="8"/>
        <v>-</v>
      </c>
      <c r="CO6" s="42" t="str">
        <f t="shared" si="8"/>
        <v>-</v>
      </c>
      <c r="CP6" s="42">
        <f t="shared" si="8"/>
        <v>84.89</v>
      </c>
      <c r="CQ6" s="42">
        <f t="shared" si="8"/>
        <v>91.91</v>
      </c>
      <c r="CR6" s="42" t="str">
        <f t="shared" si="8"/>
        <v>-</v>
      </c>
      <c r="CS6" s="42" t="str">
        <f t="shared" si="8"/>
        <v>-</v>
      </c>
      <c r="CT6" s="42" t="str">
        <f t="shared" si="8"/>
        <v>-</v>
      </c>
      <c r="CU6" s="42">
        <f t="shared" si="8"/>
        <v>59.19</v>
      </c>
      <c r="CV6" s="42">
        <f t="shared" si="8"/>
        <v>61.4</v>
      </c>
      <c r="CW6" s="38" t="str">
        <f>IF(CW7="","",IF(CW7="-","【-】","【"&amp;SUBSTITUTE(TEXT(CW7,"#,##0.00"),"-","△")&amp;"】"))</f>
        <v>【59.64】</v>
      </c>
      <c r="CX6" s="42" t="str">
        <f t="shared" ref="CX6:DG6" si="9">IF(CX7="",NA(),CX7)</f>
        <v>-</v>
      </c>
      <c r="CY6" s="42" t="str">
        <f t="shared" si="9"/>
        <v>-</v>
      </c>
      <c r="CZ6" s="42" t="str">
        <f t="shared" si="9"/>
        <v>-</v>
      </c>
      <c r="DA6" s="42">
        <f t="shared" si="9"/>
        <v>87.75</v>
      </c>
      <c r="DB6" s="42">
        <f t="shared" si="9"/>
        <v>89.52</v>
      </c>
      <c r="DC6" s="42" t="str">
        <f t="shared" si="9"/>
        <v>-</v>
      </c>
      <c r="DD6" s="42" t="str">
        <f t="shared" si="9"/>
        <v>-</v>
      </c>
      <c r="DE6" s="42" t="str">
        <f t="shared" si="9"/>
        <v>-</v>
      </c>
      <c r="DF6" s="42">
        <f t="shared" si="9"/>
        <v>86.66</v>
      </c>
      <c r="DG6" s="42">
        <f t="shared" si="9"/>
        <v>86.28</v>
      </c>
      <c r="DH6" s="38" t="str">
        <f>IF(DH7="","",IF(DH7="-","【-】","【"&amp;SUBSTITUTE(TEXT(DH7,"#,##0.00"),"-","△")&amp;"】"))</f>
        <v>【95.35】</v>
      </c>
      <c r="DI6" s="42" t="str">
        <f t="shared" ref="DI6:DR6" si="10">IF(DI7="",NA(),DI7)</f>
        <v>-</v>
      </c>
      <c r="DJ6" s="42" t="str">
        <f t="shared" si="10"/>
        <v>-</v>
      </c>
      <c r="DK6" s="42" t="str">
        <f t="shared" si="10"/>
        <v>-</v>
      </c>
      <c r="DL6" s="42">
        <f t="shared" si="10"/>
        <v>3.44</v>
      </c>
      <c r="DM6" s="42">
        <f t="shared" si="10"/>
        <v>6.72</v>
      </c>
      <c r="DN6" s="42" t="str">
        <f t="shared" si="10"/>
        <v>-</v>
      </c>
      <c r="DO6" s="42" t="str">
        <f t="shared" si="10"/>
        <v>-</v>
      </c>
      <c r="DP6" s="42" t="str">
        <f t="shared" si="10"/>
        <v>-</v>
      </c>
      <c r="DQ6" s="42">
        <f t="shared" si="10"/>
        <v>17.350000000000001</v>
      </c>
      <c r="DR6" s="42">
        <f t="shared" si="10"/>
        <v>17.239999999999998</v>
      </c>
      <c r="DS6" s="38" t="str">
        <f>IF(DS7="","",IF(DS7="-","【-】","【"&amp;SUBSTITUTE(TEXT(DS7,"#,##0.00"),"-","△")&amp;"】"))</f>
        <v>【38.57】</v>
      </c>
      <c r="DT6" s="42" t="str">
        <f t="shared" ref="DT6:EC6" si="11">IF(DT7="",NA(),DT7)</f>
        <v>-</v>
      </c>
      <c r="DU6" s="42" t="str">
        <f t="shared" si="11"/>
        <v>-</v>
      </c>
      <c r="DV6" s="42" t="str">
        <f t="shared" si="11"/>
        <v>-</v>
      </c>
      <c r="DW6" s="38">
        <f t="shared" si="11"/>
        <v>0</v>
      </c>
      <c r="DX6" s="38">
        <f t="shared" si="11"/>
        <v>0</v>
      </c>
      <c r="DY6" s="42" t="str">
        <f t="shared" si="11"/>
        <v>-</v>
      </c>
      <c r="DZ6" s="42" t="str">
        <f t="shared" si="11"/>
        <v>-</v>
      </c>
      <c r="EA6" s="42" t="str">
        <f t="shared" si="11"/>
        <v>-</v>
      </c>
      <c r="EB6" s="42">
        <f t="shared" si="11"/>
        <v>0.01</v>
      </c>
      <c r="EC6" s="42">
        <f t="shared" si="11"/>
        <v>0.11</v>
      </c>
      <c r="ED6" s="38" t="str">
        <f>IF(ED7="","",IF(ED7="-","【-】","【"&amp;SUBSTITUTE(TEXT(ED7,"#,##0.00"),"-","△")&amp;"】"))</f>
        <v>【5.90】</v>
      </c>
      <c r="EE6" s="42" t="str">
        <f t="shared" ref="EE6:EN6" si="12">IF(EE7="",NA(),EE7)</f>
        <v>-</v>
      </c>
      <c r="EF6" s="42" t="str">
        <f t="shared" si="12"/>
        <v>-</v>
      </c>
      <c r="EG6" s="42" t="str">
        <f t="shared" si="12"/>
        <v>-</v>
      </c>
      <c r="EH6" s="42">
        <f t="shared" si="12"/>
        <v>0.18</v>
      </c>
      <c r="EI6" s="42">
        <f t="shared" si="12"/>
        <v>0.16</v>
      </c>
      <c r="EJ6" s="42" t="str">
        <f t="shared" si="12"/>
        <v>-</v>
      </c>
      <c r="EK6" s="42" t="str">
        <f t="shared" si="12"/>
        <v>-</v>
      </c>
      <c r="EL6" s="42" t="str">
        <f t="shared" si="12"/>
        <v>-</v>
      </c>
      <c r="EM6" s="42">
        <f t="shared" si="12"/>
        <v>0.09</v>
      </c>
      <c r="EN6" s="42">
        <f t="shared" si="12"/>
        <v>0.12</v>
      </c>
      <c r="EO6" s="38" t="str">
        <f>IF(EO7="","",IF(EO7="-","【-】","【"&amp;SUBSTITUTE(TEXT(EO7,"#,##0.00"),"-","△")&amp;"】"))</f>
        <v>【0.22】</v>
      </c>
    </row>
    <row r="7" spans="1:148" s="27" customFormat="1" x14ac:dyDescent="0.15">
      <c r="A7" s="28"/>
      <c r="B7" s="34">
        <v>2019</v>
      </c>
      <c r="C7" s="34">
        <v>82163</v>
      </c>
      <c r="D7" s="34">
        <v>46</v>
      </c>
      <c r="E7" s="34">
        <v>17</v>
      </c>
      <c r="F7" s="34">
        <v>1</v>
      </c>
      <c r="G7" s="34">
        <v>0</v>
      </c>
      <c r="H7" s="34" t="s">
        <v>65</v>
      </c>
      <c r="I7" s="34" t="s">
        <v>98</v>
      </c>
      <c r="J7" s="34" t="s">
        <v>99</v>
      </c>
      <c r="K7" s="34" t="s">
        <v>100</v>
      </c>
      <c r="L7" s="34" t="s">
        <v>74</v>
      </c>
      <c r="M7" s="34" t="s">
        <v>101</v>
      </c>
      <c r="N7" s="39" t="s">
        <v>102</v>
      </c>
      <c r="O7" s="39">
        <v>51.45</v>
      </c>
      <c r="P7" s="39">
        <v>46.3</v>
      </c>
      <c r="Q7" s="39">
        <v>62.86</v>
      </c>
      <c r="R7" s="39">
        <v>3080</v>
      </c>
      <c r="S7" s="39">
        <v>75644</v>
      </c>
      <c r="T7" s="39">
        <v>240.4</v>
      </c>
      <c r="U7" s="39">
        <v>314.66000000000003</v>
      </c>
      <c r="V7" s="39">
        <v>34871</v>
      </c>
      <c r="W7" s="39">
        <v>14.17</v>
      </c>
      <c r="X7" s="39">
        <v>2460.9</v>
      </c>
      <c r="Y7" s="39" t="s">
        <v>102</v>
      </c>
      <c r="Z7" s="39" t="s">
        <v>102</v>
      </c>
      <c r="AA7" s="39" t="s">
        <v>102</v>
      </c>
      <c r="AB7" s="39">
        <v>103.04</v>
      </c>
      <c r="AC7" s="39">
        <v>102.65</v>
      </c>
      <c r="AD7" s="39" t="s">
        <v>102</v>
      </c>
      <c r="AE7" s="39" t="s">
        <v>102</v>
      </c>
      <c r="AF7" s="39" t="s">
        <v>102</v>
      </c>
      <c r="AG7" s="39">
        <v>108.43</v>
      </c>
      <c r="AH7" s="39">
        <v>107.15</v>
      </c>
      <c r="AI7" s="39">
        <v>108.07</v>
      </c>
      <c r="AJ7" s="39" t="s">
        <v>102</v>
      </c>
      <c r="AK7" s="39" t="s">
        <v>102</v>
      </c>
      <c r="AL7" s="39" t="s">
        <v>102</v>
      </c>
      <c r="AM7" s="39">
        <v>0</v>
      </c>
      <c r="AN7" s="39">
        <v>0</v>
      </c>
      <c r="AO7" s="39" t="s">
        <v>102</v>
      </c>
      <c r="AP7" s="39" t="s">
        <v>102</v>
      </c>
      <c r="AQ7" s="39" t="s">
        <v>102</v>
      </c>
      <c r="AR7" s="39">
        <v>12.89</v>
      </c>
      <c r="AS7" s="39">
        <v>15.68</v>
      </c>
      <c r="AT7" s="39">
        <v>3.09</v>
      </c>
      <c r="AU7" s="39" t="s">
        <v>102</v>
      </c>
      <c r="AV7" s="39" t="s">
        <v>102</v>
      </c>
      <c r="AW7" s="39" t="s">
        <v>102</v>
      </c>
      <c r="AX7" s="39">
        <v>49.82</v>
      </c>
      <c r="AY7" s="39">
        <v>51.2</v>
      </c>
      <c r="AZ7" s="39" t="s">
        <v>102</v>
      </c>
      <c r="BA7" s="39" t="s">
        <v>102</v>
      </c>
      <c r="BB7" s="39" t="s">
        <v>102</v>
      </c>
      <c r="BC7" s="39">
        <v>54.32</v>
      </c>
      <c r="BD7" s="39">
        <v>46.82</v>
      </c>
      <c r="BE7" s="39">
        <v>69.540000000000006</v>
      </c>
      <c r="BF7" s="39" t="s">
        <v>102</v>
      </c>
      <c r="BG7" s="39" t="s">
        <v>102</v>
      </c>
      <c r="BH7" s="39" t="s">
        <v>102</v>
      </c>
      <c r="BI7" s="39">
        <v>652.07000000000005</v>
      </c>
      <c r="BJ7" s="39">
        <v>631.05999999999995</v>
      </c>
      <c r="BK7" s="39" t="s">
        <v>102</v>
      </c>
      <c r="BL7" s="39" t="s">
        <v>102</v>
      </c>
      <c r="BM7" s="39" t="s">
        <v>102</v>
      </c>
      <c r="BN7" s="39">
        <v>1000.94</v>
      </c>
      <c r="BO7" s="39">
        <v>1028.05</v>
      </c>
      <c r="BP7" s="39">
        <v>682.51</v>
      </c>
      <c r="BQ7" s="39" t="s">
        <v>102</v>
      </c>
      <c r="BR7" s="39" t="s">
        <v>102</v>
      </c>
      <c r="BS7" s="39" t="s">
        <v>102</v>
      </c>
      <c r="BT7" s="39">
        <v>100.19</v>
      </c>
      <c r="BU7" s="39">
        <v>99.69</v>
      </c>
      <c r="BV7" s="39" t="s">
        <v>102</v>
      </c>
      <c r="BW7" s="39" t="s">
        <v>102</v>
      </c>
      <c r="BX7" s="39" t="s">
        <v>102</v>
      </c>
      <c r="BY7" s="39">
        <v>93.77</v>
      </c>
      <c r="BZ7" s="39">
        <v>94.73</v>
      </c>
      <c r="CA7" s="39">
        <v>100.34</v>
      </c>
      <c r="CB7" s="39" t="s">
        <v>102</v>
      </c>
      <c r="CC7" s="39" t="s">
        <v>102</v>
      </c>
      <c r="CD7" s="39" t="s">
        <v>102</v>
      </c>
      <c r="CE7" s="39">
        <v>155.54</v>
      </c>
      <c r="CF7" s="39">
        <v>156.55000000000001</v>
      </c>
      <c r="CG7" s="39" t="s">
        <v>102</v>
      </c>
      <c r="CH7" s="39" t="s">
        <v>102</v>
      </c>
      <c r="CI7" s="39" t="s">
        <v>102</v>
      </c>
      <c r="CJ7" s="39">
        <v>165.57</v>
      </c>
      <c r="CK7" s="39">
        <v>160.91</v>
      </c>
      <c r="CL7" s="39">
        <v>136.15</v>
      </c>
      <c r="CM7" s="39" t="s">
        <v>102</v>
      </c>
      <c r="CN7" s="39" t="s">
        <v>102</v>
      </c>
      <c r="CO7" s="39" t="s">
        <v>102</v>
      </c>
      <c r="CP7" s="39">
        <v>84.89</v>
      </c>
      <c r="CQ7" s="39">
        <v>91.91</v>
      </c>
      <c r="CR7" s="39" t="s">
        <v>102</v>
      </c>
      <c r="CS7" s="39" t="s">
        <v>102</v>
      </c>
      <c r="CT7" s="39" t="s">
        <v>102</v>
      </c>
      <c r="CU7" s="39">
        <v>59.19</v>
      </c>
      <c r="CV7" s="39">
        <v>61.4</v>
      </c>
      <c r="CW7" s="39">
        <v>59.64</v>
      </c>
      <c r="CX7" s="39" t="s">
        <v>102</v>
      </c>
      <c r="CY7" s="39" t="s">
        <v>102</v>
      </c>
      <c r="CZ7" s="39" t="s">
        <v>102</v>
      </c>
      <c r="DA7" s="39">
        <v>87.75</v>
      </c>
      <c r="DB7" s="39">
        <v>89.52</v>
      </c>
      <c r="DC7" s="39" t="s">
        <v>102</v>
      </c>
      <c r="DD7" s="39" t="s">
        <v>102</v>
      </c>
      <c r="DE7" s="39" t="s">
        <v>102</v>
      </c>
      <c r="DF7" s="39">
        <v>86.66</v>
      </c>
      <c r="DG7" s="39">
        <v>86.28</v>
      </c>
      <c r="DH7" s="39">
        <v>95.35</v>
      </c>
      <c r="DI7" s="39" t="s">
        <v>102</v>
      </c>
      <c r="DJ7" s="39" t="s">
        <v>102</v>
      </c>
      <c r="DK7" s="39" t="s">
        <v>102</v>
      </c>
      <c r="DL7" s="39">
        <v>3.44</v>
      </c>
      <c r="DM7" s="39">
        <v>6.72</v>
      </c>
      <c r="DN7" s="39" t="s">
        <v>102</v>
      </c>
      <c r="DO7" s="39" t="s">
        <v>102</v>
      </c>
      <c r="DP7" s="39" t="s">
        <v>102</v>
      </c>
      <c r="DQ7" s="39">
        <v>17.350000000000001</v>
      </c>
      <c r="DR7" s="39">
        <v>17.239999999999998</v>
      </c>
      <c r="DS7" s="39">
        <v>38.57</v>
      </c>
      <c r="DT7" s="39" t="s">
        <v>102</v>
      </c>
      <c r="DU7" s="39" t="s">
        <v>102</v>
      </c>
      <c r="DV7" s="39" t="s">
        <v>102</v>
      </c>
      <c r="DW7" s="39">
        <v>0</v>
      </c>
      <c r="DX7" s="39">
        <v>0</v>
      </c>
      <c r="DY7" s="39" t="s">
        <v>102</v>
      </c>
      <c r="DZ7" s="39" t="s">
        <v>102</v>
      </c>
      <c r="EA7" s="39" t="s">
        <v>102</v>
      </c>
      <c r="EB7" s="39">
        <v>0.01</v>
      </c>
      <c r="EC7" s="39">
        <v>0.11</v>
      </c>
      <c r="ED7" s="39">
        <v>5.9</v>
      </c>
      <c r="EE7" s="39" t="s">
        <v>102</v>
      </c>
      <c r="EF7" s="39" t="s">
        <v>102</v>
      </c>
      <c r="EG7" s="39" t="s">
        <v>102</v>
      </c>
      <c r="EH7" s="39">
        <v>0.18</v>
      </c>
      <c r="EI7" s="39">
        <v>0.16</v>
      </c>
      <c r="EJ7" s="39" t="s">
        <v>102</v>
      </c>
      <c r="EK7" s="39" t="s">
        <v>102</v>
      </c>
      <c r="EL7" s="39" t="s">
        <v>102</v>
      </c>
      <c r="EM7" s="39">
        <v>0.09</v>
      </c>
      <c r="EN7" s="39">
        <v>0.12</v>
      </c>
      <c r="EO7" s="39">
        <v>0.22</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31</v>
      </c>
      <c r="B10" s="35">
        <f>DATEVALUE($B7+12-B11&amp;"/1/"&amp;B12)</f>
        <v>46388</v>
      </c>
      <c r="C10" s="35">
        <f>DATEVALUE($B7+12-C11&amp;"/1/"&amp;C12)</f>
        <v>46753</v>
      </c>
      <c r="D10" s="35">
        <f>DATEVALUE($B7+12-D11&amp;"/1/"&amp;D12)</f>
        <v>47119</v>
      </c>
      <c r="E10" s="35">
        <f>DATEVALUE($B7+12-E11&amp;"/1/"&amp;E12)</f>
        <v>47484</v>
      </c>
      <c r="F10" s="36">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2020-12-04T02:24:48Z</dcterms:created>
  <dcterms:modified xsi:type="dcterms:W3CDTF">2021-02-26T06:04:08Z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2021-01-27T06:23:32Z</vt:filetime>
  </property>
</Properties>
</file>