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hiho7\理財\理財\Ｒ２理財\04_公営企業関係\15 経営比較分析表の公表\03（R1）全体\08 ホームページ掲載（確定公表データ）★\47 法非適用事業\175 農業集落排水施設\"/>
    </mc:Choice>
  </mc:AlternateContent>
  <workbookProtection workbookAlgorithmName="SHA-512" workbookHashValue="3DhMeZfnxzwaWIHPxcQcOI6j/GHCRIu2Rc2UEjNuZ4sZU7KYN3KZJZii2wkRMQvMX59Pqmu8LxBcxSj1rCkCMA==" workbookSaltValue="sNU/SdMKLD97zHc71DICY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<sst xmlns="http://schemas.openxmlformats.org/spreadsheetml/2006/main" count="236" uniqueCount="116">
  <si>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</si>
  <si>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</si>
  <si>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</si>
  <si>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</si>
  <si>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</si>
  <si>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</si>
  <si>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</si>
  <si>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</si>
  <si>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</si>
  <si>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</si>
  <si>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</si>
  <si>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</si>
  <si>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</si>
  <si>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</si>
  <si>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</si>
  <si>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</si>
  <si>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</si>
  <si>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</si>
  <si>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</si>
  <si>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</si>
  <si>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</si>
  <si>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</si>
  <si>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</si>
  <si>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</si>
  <si>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</si>
  <si>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</si>
  <si>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</si>
  <si>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</si>
  <si>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</si>
  <si>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</si>
  <si>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</si>
  <si>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</si>
  <si>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</si>
  <si>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</si>
  <si>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</si>
  <si>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</si>
  <si>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</si>
  <si>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</si>
  <si>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</si>
  <si>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</si>
  <si>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</si>
  <si>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</si>
  <si>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</si>
  <si>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</si>
  <si>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</si>
  <si>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</si>
  <si>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</si>
  <si>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</si>
  <si>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</si>
  <si>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</si>
  <si>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</si>
  <si>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</si>
  <si>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</si>
  <si>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</si>
  <si>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</si>
  <si>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</si>
  <si>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</si>
  <si>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</si>
  <si>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</si>
  <si>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</si>
  <si>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</si>
  <si>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</si>
  <si>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</si>
  <si>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</si>
  <si>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</si>
  <si>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</si>
  <si>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茨城県　笠間市</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</si>
  <si>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</si>
  <si>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</si>
  <si>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</si>
  <si>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</si>
  <si>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</si>
  <si>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</si>
  <si>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</si>
  <si>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</si>
  <si>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</si>
  <si>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</si>
  <si>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</si>
  <si>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</si>
  <si>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</si>
  <si>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</si>
  <si>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</si>
  <si>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</si>
  <si>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</si>
  <si>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</si>
  <si>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</si>
  <si>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</si>
  <si>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</si>
  <si>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</si>
  <si>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</si>
  <si>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</si>
  <si>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</si>
  <si>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</si>
  <si>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</si>
  <si>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</si>
  <si>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</si>
  <si>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</si>
  <si>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</si>
  <si>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</si>
  <si>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</si>
  <si>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</si>
  <si>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</si>
  <si>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</si>
  <si>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</si>
  <si>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</si>
  <si>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</si>
  <si>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</si>
  <si>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</si>
  <si>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</si>
  <si>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</si>
  <si>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</si>
  <si>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</si>
  <si>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</si>
  <si>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収益的収支比率は、整備完了した地区から順次供用開始して、接続率が向上したことにより使用料収入が微増したが、総収益で最も高い割合を占めるのは一般会計繰入金である。人口減による使用料収入の減や修繕等維持管理費の増が見込まれることから、長期的な視点に立った収益の向上と費用の削減等経営改善が必要である。
④企業債残高対事業規模比率は、類似団体平均値を下回っているが、一般会計繰入金に依存しているため、投資規模の適正化と営業収益の向上を図っていくことが必要である。
⑤経費回収率は、類似団体平均値と同程度となっているが、人口減少による使用料収入の減少が見込まれることから、接続率、収納率の向上や料金体系の見直しが必要である。
⑥汚水処理原価は、類似団体平均値と同程度となっているが、汚水処理にかかる経費の更なる削減が必要である。
⑦施設利用率及び⑧水洗化率は、類似団体平均値を下回っているため、今後も継続的な戸別訪問や広報活動等の接続向上を図る取り組みが必要である。</t>
  </si>
  <si>
    <t>③管渠改善率は、６施設の中で一番古い施設でも供用開始後２０年と事業開始年度が比較的新しく、更新・改良の時期に至っていないため０である。
処理施設については、供用開始後２０年を経過する施設を今年度策定した最適化整備構想に基づき更新工事を計画する。</t>
  </si>
  <si>
    <t>整備完了した地区の供用開始に伴い使用料収入が微増しているが、人口減少による使用料収入の減が見込まれることから、接続率、収納率の向上や料金体系の見直しが必要である。
今後は、施設の老朽化に対する調査を実施し現状の状態を把握すると共に、事業区域の人口動態等を勘案して、将来の効率的な保全計画の策定や最適化構想に基づく更新工事を計画するなど経営健全化を図る必要がある。</t>
    <rPh sb="175" eb="17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</si>
</sst>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5680416"/>
        <c:axId val="50568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ser>
        <c:dLbls>
          <c:showLegendKey val="0"/>
          <c:showVal val="0"/>
          <c:showCatName val="0"/>
          <c:showSerName val="0"/>
          <c:showPercent val="0"/>
          <c:showBubbleSize val="0"/>
        </c:dLbls>
        <c:marker val="1"/>
        <c:smooth val="0"/>
        <c:axId val="505680416"/>
        <c:axId val="505682376"/>
      </c:lineChart>
      <c:dateAx>
        <c:axId val="505680416"/>
        <c:scaling>
          <c:orientation val="minMax"/>
        </c:scaling>
        <c:delete val="1"/>
        <c:axPos val="b"/>
        <c:numFmt formatCode="&quot;H&quot;yy" sourceLinked="1"/>
        <c:majorTickMark val="none"/>
        <c:minorTickMark val="none"/>
        <c:tickLblPos val="none"/>
        <c:crossAx val="505682376"/>
        <c:crosses val="autoZero"/>
        <c:auto val="1"/>
        <c:lblOffset val="100"/>
        <c:baseTimeUnit val="years"/>
      </c:dateAx>
      <c:valAx>
        <c:axId val="50568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56804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76.56</c:v>
                </c:pt>
                <c:pt idx="1">
                  <c:v>74.77</c:v>
                </c:pt>
                <c:pt idx="2">
                  <c:v>72.900000000000006</c:v>
                </c:pt>
                <c:pt idx="3">
                  <c:v>79.790000000000006</c:v>
                </c:pt>
                <c:pt idx="4">
                  <c:v>80.459999999999994</c:v>
                </c:pt>
              </c:numCache>
            </c:numRef>
          </c:val>
        </c:ser>
        <c:dLbls>
          <c:showLegendKey val="0"/>
          <c:showVal val="0"/>
          <c:showCatName val="0"/>
          <c:showSerName val="0"/>
          <c:showPercent val="0"/>
          <c:showBubbleSize val="0"/>
        </c:dLbls>
        <c:gapWidth val="150"/>
        <c:axId val="505663168"/>
        <c:axId val="50565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663168"/>
        <c:axId val="505659248"/>
      </c:lineChart>
      <c:dateAx>
        <c:axId val="505663168"/>
        <c:scaling>
          <c:orientation val="minMax"/>
        </c:scaling>
        <c:delete val="1"/>
        <c:axPos val="b"/>
        <c:numFmt formatCode="&quot;H&quot;yy" sourceLinked="1"/>
        <c:majorTickMark val="none"/>
        <c:minorTickMark val="none"/>
        <c:tickLblPos val="none"/>
        <c:crossAx val="505659248"/>
        <c:crosses val="autoZero"/>
        <c:auto val="1"/>
        <c:lblOffset val="100"/>
        <c:baseTimeUnit val="years"/>
      </c:dateAx>
      <c:valAx>
        <c:axId val="50565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56631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5665520"/>
        <c:axId val="50565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665520"/>
        <c:axId val="505658072"/>
      </c:lineChart>
      <c:dateAx>
        <c:axId val="505665520"/>
        <c:scaling>
          <c:orientation val="minMax"/>
        </c:scaling>
        <c:delete val="1"/>
        <c:axPos val="b"/>
        <c:numFmt formatCode="&quot;H&quot;yy" sourceLinked="1"/>
        <c:majorTickMark val="none"/>
        <c:minorTickMark val="none"/>
        <c:tickLblPos val="none"/>
        <c:crossAx val="505658072"/>
        <c:crosses val="autoZero"/>
        <c:auto val="1"/>
        <c:lblOffset val="100"/>
        <c:baseTimeUnit val="years"/>
      </c:dateAx>
      <c:valAx>
        <c:axId val="50565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56655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5657680"/>
        <c:axId val="5056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657680"/>
        <c:axId val="505655328"/>
      </c:lineChart>
      <c:dateAx>
        <c:axId val="505657680"/>
        <c:scaling>
          <c:orientation val="minMax"/>
        </c:scaling>
        <c:delete val="1"/>
        <c:axPos val="b"/>
        <c:numFmt formatCode="&quot;H&quot;yy" sourceLinked="1"/>
        <c:majorTickMark val="none"/>
        <c:minorTickMark val="none"/>
        <c:tickLblPos val="none"/>
        <c:crossAx val="505655328"/>
        <c:crosses val="autoZero"/>
        <c:auto val="1"/>
        <c:lblOffset val="100"/>
        <c:baseTimeUnit val="years"/>
      </c:dateAx>
      <c:valAx>
        <c:axId val="5056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56576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5657288"/>
        <c:axId val="50565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657288"/>
        <c:axId val="505655720"/>
      </c:lineChart>
      <c:dateAx>
        <c:axId val="505657288"/>
        <c:scaling>
          <c:orientation val="minMax"/>
        </c:scaling>
        <c:delete val="1"/>
        <c:axPos val="b"/>
        <c:numFmt formatCode="&quot;H&quot;yy" sourceLinked="1"/>
        <c:majorTickMark val="none"/>
        <c:minorTickMark val="none"/>
        <c:tickLblPos val="none"/>
        <c:crossAx val="505655720"/>
        <c:crosses val="autoZero"/>
        <c:auto val="1"/>
        <c:lblOffset val="100"/>
        <c:baseTimeUnit val="years"/>
      </c:dateAx>
      <c:valAx>
        <c:axId val="50565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56572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5661208"/>
        <c:axId val="50566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661208"/>
        <c:axId val="505663952"/>
      </c:lineChart>
      <c:dateAx>
        <c:axId val="505661208"/>
        <c:scaling>
          <c:orientation val="minMax"/>
        </c:scaling>
        <c:delete val="1"/>
        <c:axPos val="b"/>
        <c:numFmt formatCode="&quot;H&quot;yy" sourceLinked="1"/>
        <c:majorTickMark val="none"/>
        <c:minorTickMark val="none"/>
        <c:tickLblPos val="none"/>
        <c:crossAx val="505663952"/>
        <c:crosses val="autoZero"/>
        <c:auto val="1"/>
        <c:lblOffset val="100"/>
        <c:baseTimeUnit val="years"/>
      </c:dateAx>
      <c:valAx>
        <c:axId val="50566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56612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451.05</c:v>
                </c:pt>
                <c:pt idx="1">
                  <c:v>405.73</c:v>
                </c:pt>
                <c:pt idx="2">
                  <c:v>856.74</c:v>
                </c:pt>
                <c:pt idx="3">
                  <c:v>91.09</c:v>
                </c:pt>
                <c:pt idx="4">
                  <c:v>87.87</c:v>
                </c:pt>
              </c:numCache>
            </c:numRef>
          </c:val>
        </c:ser>
        <c:dLbls>
          <c:showLegendKey val="0"/>
          <c:showVal val="0"/>
          <c:showCatName val="0"/>
          <c:showSerName val="0"/>
          <c:showPercent val="0"/>
          <c:showBubbleSize val="0"/>
        </c:dLbls>
        <c:gapWidth val="150"/>
        <c:axId val="505659640"/>
        <c:axId val="50566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ser>
        <c:dLbls>
          <c:showLegendKey val="0"/>
          <c:showVal val="0"/>
          <c:showCatName val="0"/>
          <c:showSerName val="0"/>
          <c:showPercent val="0"/>
          <c:showBubbleSize val="0"/>
        </c:dLbls>
        <c:marker val="1"/>
        <c:smooth val="0"/>
        <c:axId val="505659640"/>
        <c:axId val="505662384"/>
      </c:lineChart>
      <c:dateAx>
        <c:axId val="505659640"/>
        <c:scaling>
          <c:orientation val="minMax"/>
        </c:scaling>
        <c:delete val="1"/>
        <c:axPos val="b"/>
        <c:numFmt formatCode="&quot;H&quot;yy" sourceLinked="1"/>
        <c:majorTickMark val="none"/>
        <c:minorTickMark val="none"/>
        <c:tickLblPos val="none"/>
        <c:crossAx val="505662384"/>
        <c:crosses val="autoZero"/>
        <c:auto val="1"/>
        <c:lblOffset val="100"/>
        <c:baseTimeUnit val="years"/>
      </c:dateAx>
      <c:valAx>
        <c:axId val="5056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5659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71.58</c:v>
                </c:pt>
                <c:pt idx="1">
                  <c:v>74.150000000000006</c:v>
                </c:pt>
                <c:pt idx="2">
                  <c:v>53.53</c:v>
                </c:pt>
                <c:pt idx="3">
                  <c:v>66.88</c:v>
                </c:pt>
                <c:pt idx="4">
                  <c:v>59.12</c:v>
                </c:pt>
              </c:numCache>
            </c:numRef>
          </c:val>
        </c:ser>
        <c:dLbls>
          <c:showLegendKey val="0"/>
          <c:showVal val="0"/>
          <c:showCatName val="0"/>
          <c:showSerName val="0"/>
          <c:showPercent val="0"/>
          <c:showBubbleSize val="0"/>
        </c:dLbls>
        <c:gapWidth val="150"/>
        <c:axId val="505658856"/>
        <c:axId val="50566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ser>
        <c:dLbls>
          <c:showLegendKey val="0"/>
          <c:showVal val="0"/>
          <c:showCatName val="0"/>
          <c:showSerName val="0"/>
          <c:showPercent val="0"/>
          <c:showBubbleSize val="0"/>
        </c:dLbls>
        <c:marker val="1"/>
        <c:smooth val="0"/>
        <c:axId val="505658856"/>
        <c:axId val="505663560"/>
      </c:lineChart>
      <c:dateAx>
        <c:axId val="505658856"/>
        <c:scaling>
          <c:orientation val="minMax"/>
        </c:scaling>
        <c:delete val="1"/>
        <c:axPos val="b"/>
        <c:numFmt formatCode="&quot;H&quot;yy" sourceLinked="1"/>
        <c:majorTickMark val="none"/>
        <c:minorTickMark val="none"/>
        <c:tickLblPos val="none"/>
        <c:crossAx val="505663560"/>
        <c:crosses val="autoZero"/>
        <c:auto val="1"/>
        <c:lblOffset val="100"/>
        <c:baseTimeUnit val="years"/>
      </c:dateAx>
      <c:valAx>
        <c:axId val="50566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56588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224.88</c:v>
                </c:pt>
                <c:pt idx="1">
                  <c:v>218.01</c:v>
                </c:pt>
                <c:pt idx="2">
                  <c:v>301.39999999999998</c:v>
                </c:pt>
                <c:pt idx="3">
                  <c:v>236.4</c:v>
                </c:pt>
                <c:pt idx="4">
                  <c:v>271.45999999999998</c:v>
                </c:pt>
              </c:numCache>
            </c:numRef>
          </c:val>
        </c:ser>
        <c:dLbls>
          <c:showLegendKey val="0"/>
          <c:showVal val="0"/>
          <c:showCatName val="0"/>
          <c:showSerName val="0"/>
          <c:showPercent val="0"/>
          <c:showBubbleSize val="0"/>
        </c:dLbls>
        <c:gapWidth val="150"/>
        <c:axId val="505665128"/>
        <c:axId val="5056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ser>
        <c:dLbls>
          <c:showLegendKey val="0"/>
          <c:showVal val="0"/>
          <c:showCatName val="0"/>
          <c:showSerName val="0"/>
          <c:showPercent val="0"/>
          <c:showBubbleSize val="0"/>
        </c:dLbls>
        <c:marker val="1"/>
        <c:smooth val="0"/>
        <c:axId val="505665128"/>
        <c:axId val="505656896"/>
      </c:lineChart>
      <c:dateAx>
        <c:axId val="505665128"/>
        <c:scaling>
          <c:orientation val="minMax"/>
        </c:scaling>
        <c:delete val="1"/>
        <c:axPos val="b"/>
        <c:numFmt formatCode="&quot;H&quot;yy" sourceLinked="1"/>
        <c:majorTickMark val="none"/>
        <c:minorTickMark val="none"/>
        <c:tickLblPos val="none"/>
        <c:crossAx val="505656896"/>
        <c:crosses val="autoZero"/>
        <c:auto val="1"/>
        <c:lblOffset val="100"/>
        <c:baseTimeUnit val="years"/>
      </c:dateAx>
      <c:valAx>
        <c:axId val="5056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56651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36.549999999999997</c:v>
                </c:pt>
                <c:pt idx="1">
                  <c:v>37.229999999999997</c:v>
                </c:pt>
                <c:pt idx="2">
                  <c:v>37.56</c:v>
                </c:pt>
                <c:pt idx="3">
                  <c:v>37.450000000000003</c:v>
                </c:pt>
                <c:pt idx="4">
                  <c:v>38.950000000000003</c:v>
                </c:pt>
              </c:numCache>
            </c:numRef>
          </c:val>
        </c:ser>
        <c:dLbls>
          <c:showLegendKey val="0"/>
          <c:showVal val="0"/>
          <c:showCatName val="0"/>
          <c:showSerName val="0"/>
          <c:showPercent val="0"/>
          <c:showBubbleSize val="0"/>
        </c:dLbls>
        <c:gapWidth val="150"/>
        <c:axId val="405521152"/>
        <c:axId val="45929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ser>
        <c:dLbls>
          <c:showLegendKey val="0"/>
          <c:showVal val="0"/>
          <c:showCatName val="0"/>
          <c:showSerName val="0"/>
          <c:showPercent val="0"/>
          <c:showBubbleSize val="0"/>
        </c:dLbls>
        <c:marker val="1"/>
        <c:smooth val="0"/>
        <c:axId val="405521152"/>
        <c:axId val="459293816"/>
      </c:lineChart>
      <c:dateAx>
        <c:axId val="405521152"/>
        <c:scaling>
          <c:orientation val="minMax"/>
        </c:scaling>
        <c:delete val="1"/>
        <c:axPos val="b"/>
        <c:numFmt formatCode="&quot;H&quot;yy" sourceLinked="1"/>
        <c:majorTickMark val="none"/>
        <c:minorTickMark val="none"/>
        <c:tickLblPos val="none"/>
        <c:crossAx val="459293816"/>
        <c:crosses val="autoZero"/>
        <c:auto val="1"/>
        <c:lblOffset val="100"/>
        <c:baseTimeUnit val="years"/>
      </c:dateAx>
      <c:valAx>
        <c:axId val="45929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055211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75.900000000000006</c:v>
                </c:pt>
                <c:pt idx="1">
                  <c:v>77.709999999999994</c:v>
                </c:pt>
                <c:pt idx="2">
                  <c:v>81.33</c:v>
                </c:pt>
                <c:pt idx="3">
                  <c:v>79.73</c:v>
                </c:pt>
                <c:pt idx="4">
                  <c:v>80.38</c:v>
                </c:pt>
              </c:numCache>
            </c:numRef>
          </c:val>
        </c:ser>
        <c:dLbls>
          <c:showLegendKey val="0"/>
          <c:showVal val="0"/>
          <c:showCatName val="0"/>
          <c:showSerName val="0"/>
          <c:showPercent val="0"/>
          <c:showBubbleSize val="0"/>
        </c:dLbls>
        <c:gapWidth val="150"/>
        <c:axId val="506578184"/>
        <c:axId val="50658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ser>
        <c:dLbls>
          <c:showLegendKey val="0"/>
          <c:showVal val="0"/>
          <c:showCatName val="0"/>
          <c:showSerName val="0"/>
          <c:showPercent val="0"/>
          <c:showBubbleSize val="0"/>
        </c:dLbls>
        <c:marker val="1"/>
        <c:smooth val="0"/>
        <c:axId val="506578184"/>
        <c:axId val="506584456"/>
      </c:lineChart>
      <c:dateAx>
        <c:axId val="506578184"/>
        <c:scaling>
          <c:orientation val="minMax"/>
        </c:scaling>
        <c:delete val="1"/>
        <c:axPos val="b"/>
        <c:numFmt formatCode="&quot;H&quot;yy" sourceLinked="1"/>
        <c:majorTickMark val="none"/>
        <c:minorTickMark val="none"/>
        <c:tickLblPos val="none"/>
        <c:crossAx val="506584456"/>
        <c:crosses val="autoZero"/>
        <c:auto val="1"/>
        <c:lblOffset val="100"/>
        <c:baseTimeUnit val="years"/>
      </c:dateAx>
      <c:valAx>
        <c:axId val="50658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65781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茨城県　笠間市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14</v>
      </c>
      <c r="J7" s="44"/>
      <c r="K7" s="44"/>
      <c r="L7" s="44"/>
      <c r="M7" s="44"/>
      <c r="N7" s="44"/>
      <c r="O7" s="44"/>
      <c r="P7" s="44" t="s">
        <v>5</v>
      </c>
      <c r="Q7" s="44"/>
      <c r="R7" s="44"/>
      <c r="S7" s="44"/>
      <c r="T7" s="44"/>
      <c r="U7" s="44"/>
      <c r="V7" s="44"/>
      <c r="W7" s="44" t="s">
        <v>4</v>
      </c>
      <c r="X7" s="44"/>
      <c r="Y7" s="44"/>
      <c r="Z7" s="44"/>
      <c r="AA7" s="44"/>
      <c r="AB7" s="44"/>
      <c r="AC7" s="44"/>
      <c r="AD7" s="44" t="s">
        <v>8</v>
      </c>
      <c r="AE7" s="44"/>
      <c r="AF7" s="44"/>
      <c r="AG7" s="44"/>
      <c r="AH7" s="44"/>
      <c r="AI7" s="44"/>
      <c r="AJ7" s="44"/>
      <c r="AK7" s="3"/>
      <c r="AL7" s="44" t="s">
        <v>16</v>
      </c>
      <c r="AM7" s="44"/>
      <c r="AN7" s="44"/>
      <c r="AO7" s="44"/>
      <c r="AP7" s="44"/>
      <c r="AQ7" s="44"/>
      <c r="AR7" s="44"/>
      <c r="AS7" s="44"/>
      <c r="AT7" s="44" t="s">
        <v>10</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75644</v>
      </c>
      <c r="AM8" s="47"/>
      <c r="AN8" s="47"/>
      <c r="AO8" s="47"/>
      <c r="AP8" s="47"/>
      <c r="AQ8" s="47"/>
      <c r="AR8" s="47"/>
      <c r="AS8" s="47"/>
      <c r="AT8" s="48">
        <f>データ!T6</f>
        <v>240.4</v>
      </c>
      <c r="AU8" s="48"/>
      <c r="AV8" s="48"/>
      <c r="AW8" s="48"/>
      <c r="AX8" s="48"/>
      <c r="AY8" s="48"/>
      <c r="AZ8" s="48"/>
      <c r="BA8" s="48"/>
      <c r="BB8" s="48">
        <f>データ!U6</f>
        <v>314.66000000000003</v>
      </c>
      <c r="BC8" s="48"/>
      <c r="BD8" s="48"/>
      <c r="BE8" s="48"/>
      <c r="BF8" s="48"/>
      <c r="BG8" s="48"/>
      <c r="BH8" s="48"/>
      <c r="BI8" s="48"/>
      <c r="BJ8" s="3"/>
      <c r="BK8" s="3"/>
      <c r="BL8" s="49" t="s">
        <v>15</v>
      </c>
      <c r="BM8" s="50"/>
      <c r="BN8" s="17" t="s">
        <v>20</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21</v>
      </c>
      <c r="J9" s="44"/>
      <c r="K9" s="44"/>
      <c r="L9" s="44"/>
      <c r="M9" s="44"/>
      <c r="N9" s="44"/>
      <c r="O9" s="44"/>
      <c r="P9" s="44" t="s">
        <v>23</v>
      </c>
      <c r="Q9" s="44"/>
      <c r="R9" s="44"/>
      <c r="S9" s="44"/>
      <c r="T9" s="44"/>
      <c r="U9" s="44"/>
      <c r="V9" s="44"/>
      <c r="W9" s="44" t="s">
        <v>26</v>
      </c>
      <c r="X9" s="44"/>
      <c r="Y9" s="44"/>
      <c r="Z9" s="44"/>
      <c r="AA9" s="44"/>
      <c r="AB9" s="44"/>
      <c r="AC9" s="44"/>
      <c r="AD9" s="44" t="s">
        <v>0</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30</v>
      </c>
      <c r="BC9" s="44"/>
      <c r="BD9" s="44"/>
      <c r="BE9" s="44"/>
      <c r="BF9" s="44"/>
      <c r="BG9" s="44"/>
      <c r="BH9" s="44"/>
      <c r="BI9" s="44"/>
      <c r="BJ9" s="3"/>
      <c r="BK9" s="3"/>
      <c r="BL9" s="51" t="s">
        <v>33</v>
      </c>
      <c r="BM9" s="52"/>
      <c r="BN9" s="18" t="s">
        <v>34</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8.6999999999999993</v>
      </c>
      <c r="Q10" s="48"/>
      <c r="R10" s="48"/>
      <c r="S10" s="48"/>
      <c r="T10" s="48"/>
      <c r="U10" s="48"/>
      <c r="V10" s="48"/>
      <c r="W10" s="48">
        <f>データ!Q6</f>
        <v>87.28</v>
      </c>
      <c r="X10" s="48"/>
      <c r="Y10" s="48"/>
      <c r="Z10" s="48"/>
      <c r="AA10" s="48"/>
      <c r="AB10" s="48"/>
      <c r="AC10" s="48"/>
      <c r="AD10" s="47">
        <f>データ!R6</f>
        <v>3080</v>
      </c>
      <c r="AE10" s="47"/>
      <c r="AF10" s="47"/>
      <c r="AG10" s="47"/>
      <c r="AH10" s="47"/>
      <c r="AI10" s="47"/>
      <c r="AJ10" s="47"/>
      <c r="AK10" s="2"/>
      <c r="AL10" s="47">
        <f>データ!V6</f>
        <v>6549</v>
      </c>
      <c r="AM10" s="47"/>
      <c r="AN10" s="47"/>
      <c r="AO10" s="47"/>
      <c r="AP10" s="47"/>
      <c r="AQ10" s="47"/>
      <c r="AR10" s="47"/>
      <c r="AS10" s="47"/>
      <c r="AT10" s="48">
        <f>データ!W6</f>
        <v>4.68</v>
      </c>
      <c r="AU10" s="48"/>
      <c r="AV10" s="48"/>
      <c r="AW10" s="48"/>
      <c r="AX10" s="48"/>
      <c r="AY10" s="48"/>
      <c r="AZ10" s="48"/>
      <c r="BA10" s="48"/>
      <c r="BB10" s="48">
        <f>データ!X6</f>
        <v>1399.36</v>
      </c>
      <c r="BC10" s="48"/>
      <c r="BD10" s="48"/>
      <c r="BE10" s="48"/>
      <c r="BF10" s="48"/>
      <c r="BG10" s="48"/>
      <c r="BH10" s="48"/>
      <c r="BI10" s="48"/>
      <c r="BJ10" s="2"/>
      <c r="BK10" s="2"/>
      <c r="BL10" s="53" t="s">
        <v>36</v>
      </c>
      <c r="BM10" s="54"/>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38</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113</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12</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45</v>
      </c>
      <c r="F85" s="6" t="s">
        <v>47</v>
      </c>
      <c r="G85" s="6" t="s">
        <v>48</v>
      </c>
      <c r="H85" s="6" t="s">
        <v>42</v>
      </c>
      <c r="I85" s="6" t="s">
        <v>13</v>
      </c>
      <c r="J85" s="6" t="s">
        <v>49</v>
      </c>
      <c r="K85" s="6" t="s">
        <v>50</v>
      </c>
      <c r="L85" s="6" t="s">
        <v>31</v>
      </c>
      <c r="M85" s="6" t="s">
        <v>35</v>
      </c>
      <c r="N85" s="6" t="s">
        <v>51</v>
      </c>
      <c r="O85" s="6" t="s">
        <v>52</v>
      </c>
    </row>
    <row r="86" spans="1:78" hidden="1" x14ac:dyDescent="0.15">
      <c r="B86" s="6"/>
      <c r="C86" s="6"/>
      <c r="D86" s="6"/>
      <c r="E86" s="6" t="str">
        <f>データ!AI6</f>
        <v/>
      </c>
      <c r="F86" s="6" t="s">
        <v>39</v>
      </c>
      <c r="G86" s="6" t="s">
        <v>39</v>
      </c>
      <c r="H86" s="6" t="str">
        <f>データ!BP6</f>
        <v>【765.47】</v>
      </c>
      <c r="I86" s="6" t="str">
        <f>データ!CA6</f>
        <v>【59.59】</v>
      </c>
      <c r="J86" s="6" t="str">
        <f>データ!CL6</f>
        <v>【257.86】</v>
      </c>
      <c r="K86" s="6" t="str">
        <f>データ!CW6</f>
        <v>【51.30】</v>
      </c>
      <c r="L86" s="6" t="str">
        <f>データ!DH6</f>
        <v>【86.22】</v>
      </c>
      <c r="M86" s="6" t="s">
        <v>39</v>
      </c>
      <c r="N86" s="6" t="s">
        <v>39</v>
      </c>
      <c r="O86" s="6" t="str">
        <f>データ!EO6</f>
        <v>【0.02】</v>
      </c>
    </row>
  </sheetData>
  <sheetProtection algorithmName="SHA-512" hashValue="esEV65j1Bz+4bk9fAEmt2UOV5ChePktwbVpX8TiMyGnuJ4MY3LoWDOnmr9tYwPqewGyylXieSC36NrlkhE4CuA==" saltValue="9kb+3Y4Pbt6AgQ/Uon7f1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32</v>
      </c>
      <c r="C3" s="30" t="s">
        <v>58</v>
      </c>
      <c r="D3" s="30" t="s">
        <v>59</v>
      </c>
      <c r="E3" s="30" t="s">
        <v>7</v>
      </c>
      <c r="F3" s="30" t="s">
        <v>6</v>
      </c>
      <c r="G3" s="30" t="s">
        <v>22</v>
      </c>
      <c r="H3" s="78" t="s">
        <v>55</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24</v>
      </c>
      <c r="Z4" s="77"/>
      <c r="AA4" s="77"/>
      <c r="AB4" s="77"/>
      <c r="AC4" s="77"/>
      <c r="AD4" s="77"/>
      <c r="AE4" s="77"/>
      <c r="AF4" s="77"/>
      <c r="AG4" s="77"/>
      <c r="AH4" s="77"/>
      <c r="AI4" s="77"/>
      <c r="AJ4" s="77" t="s">
        <v>46</v>
      </c>
      <c r="AK4" s="77"/>
      <c r="AL4" s="77"/>
      <c r="AM4" s="77"/>
      <c r="AN4" s="77"/>
      <c r="AO4" s="77"/>
      <c r="AP4" s="77"/>
      <c r="AQ4" s="77"/>
      <c r="AR4" s="77"/>
      <c r="AS4" s="77"/>
      <c r="AT4" s="77"/>
      <c r="AU4" s="77" t="s">
        <v>27</v>
      </c>
      <c r="AV4" s="77"/>
      <c r="AW4" s="77"/>
      <c r="AX4" s="77"/>
      <c r="AY4" s="77"/>
      <c r="AZ4" s="77"/>
      <c r="BA4" s="77"/>
      <c r="BB4" s="77"/>
      <c r="BC4" s="77"/>
      <c r="BD4" s="77"/>
      <c r="BE4" s="77"/>
      <c r="BF4" s="77" t="s">
        <v>61</v>
      </c>
      <c r="BG4" s="77"/>
      <c r="BH4" s="77"/>
      <c r="BI4" s="77"/>
      <c r="BJ4" s="77"/>
      <c r="BK4" s="77"/>
      <c r="BL4" s="77"/>
      <c r="BM4" s="77"/>
      <c r="BN4" s="77"/>
      <c r="BO4" s="77"/>
      <c r="BP4" s="77"/>
      <c r="BQ4" s="77" t="s">
        <v>3</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2"/>
      <c r="C5" s="32"/>
      <c r="D5" s="32"/>
      <c r="E5" s="32"/>
      <c r="F5" s="32"/>
      <c r="G5" s="32"/>
      <c r="H5" s="37" t="s">
        <v>57</v>
      </c>
      <c r="I5" s="37" t="s">
        <v>71</v>
      </c>
      <c r="J5" s="37" t="s">
        <v>72</v>
      </c>
      <c r="K5" s="37" t="s">
        <v>73</v>
      </c>
      <c r="L5" s="37" t="s">
        <v>74</v>
      </c>
      <c r="M5" s="37" t="s">
        <v>8</v>
      </c>
      <c r="N5" s="37" t="s">
        <v>75</v>
      </c>
      <c r="O5" s="37" t="s">
        <v>76</v>
      </c>
      <c r="P5" s="37" t="s">
        <v>77</v>
      </c>
      <c r="Q5" s="37" t="s">
        <v>78</v>
      </c>
      <c r="R5" s="37" t="s">
        <v>79</v>
      </c>
      <c r="S5" s="37" t="s">
        <v>80</v>
      </c>
      <c r="T5" s="37" t="s">
        <v>81</v>
      </c>
      <c r="U5" s="37" t="s">
        <v>63</v>
      </c>
      <c r="V5" s="37" t="s">
        <v>82</v>
      </c>
      <c r="W5" s="37" t="s">
        <v>83</v>
      </c>
      <c r="X5" s="37" t="s">
        <v>84</v>
      </c>
      <c r="Y5" s="37" t="s">
        <v>85</v>
      </c>
      <c r="Z5" s="37" t="s">
        <v>86</v>
      </c>
      <c r="AA5" s="37" t="s">
        <v>87</v>
      </c>
      <c r="AB5" s="37" t="s">
        <v>88</v>
      </c>
      <c r="AC5" s="37" t="s">
        <v>89</v>
      </c>
      <c r="AD5" s="37" t="s">
        <v>90</v>
      </c>
      <c r="AE5" s="37" t="s">
        <v>92</v>
      </c>
      <c r="AF5" s="37" t="s">
        <v>93</v>
      </c>
      <c r="AG5" s="37" t="s">
        <v>94</v>
      </c>
      <c r="AH5" s="37" t="s">
        <v>95</v>
      </c>
      <c r="AI5" s="37" t="s">
        <v>44</v>
      </c>
      <c r="AJ5" s="37" t="s">
        <v>85</v>
      </c>
      <c r="AK5" s="37" t="s">
        <v>86</v>
      </c>
      <c r="AL5" s="37" t="s">
        <v>87</v>
      </c>
      <c r="AM5" s="37" t="s">
        <v>88</v>
      </c>
      <c r="AN5" s="37" t="s">
        <v>89</v>
      </c>
      <c r="AO5" s="37" t="s">
        <v>90</v>
      </c>
      <c r="AP5" s="37" t="s">
        <v>92</v>
      </c>
      <c r="AQ5" s="37" t="s">
        <v>93</v>
      </c>
      <c r="AR5" s="37" t="s">
        <v>94</v>
      </c>
      <c r="AS5" s="37" t="s">
        <v>95</v>
      </c>
      <c r="AT5" s="37" t="s">
        <v>91</v>
      </c>
      <c r="AU5" s="37" t="s">
        <v>85</v>
      </c>
      <c r="AV5" s="37" t="s">
        <v>86</v>
      </c>
      <c r="AW5" s="37" t="s">
        <v>87</v>
      </c>
      <c r="AX5" s="37" t="s">
        <v>88</v>
      </c>
      <c r="AY5" s="37" t="s">
        <v>89</v>
      </c>
      <c r="AZ5" s="37" t="s">
        <v>90</v>
      </c>
      <c r="BA5" s="37" t="s">
        <v>92</v>
      </c>
      <c r="BB5" s="37" t="s">
        <v>93</v>
      </c>
      <c r="BC5" s="37" t="s">
        <v>94</v>
      </c>
      <c r="BD5" s="37" t="s">
        <v>95</v>
      </c>
      <c r="BE5" s="37" t="s">
        <v>91</v>
      </c>
      <c r="BF5" s="37" t="s">
        <v>85</v>
      </c>
      <c r="BG5" s="37" t="s">
        <v>86</v>
      </c>
      <c r="BH5" s="37" t="s">
        <v>87</v>
      </c>
      <c r="BI5" s="37" t="s">
        <v>88</v>
      </c>
      <c r="BJ5" s="37" t="s">
        <v>89</v>
      </c>
      <c r="BK5" s="37" t="s">
        <v>90</v>
      </c>
      <c r="BL5" s="37" t="s">
        <v>92</v>
      </c>
      <c r="BM5" s="37" t="s">
        <v>93</v>
      </c>
      <c r="BN5" s="37" t="s">
        <v>94</v>
      </c>
      <c r="BO5" s="37" t="s">
        <v>95</v>
      </c>
      <c r="BP5" s="37" t="s">
        <v>91</v>
      </c>
      <c r="BQ5" s="37" t="s">
        <v>85</v>
      </c>
      <c r="BR5" s="37" t="s">
        <v>86</v>
      </c>
      <c r="BS5" s="37" t="s">
        <v>87</v>
      </c>
      <c r="BT5" s="37" t="s">
        <v>88</v>
      </c>
      <c r="BU5" s="37" t="s">
        <v>89</v>
      </c>
      <c r="BV5" s="37" t="s">
        <v>90</v>
      </c>
      <c r="BW5" s="37" t="s">
        <v>92</v>
      </c>
      <c r="BX5" s="37" t="s">
        <v>93</v>
      </c>
      <c r="BY5" s="37" t="s">
        <v>94</v>
      </c>
      <c r="BZ5" s="37" t="s">
        <v>95</v>
      </c>
      <c r="CA5" s="37" t="s">
        <v>91</v>
      </c>
      <c r="CB5" s="37" t="s">
        <v>85</v>
      </c>
      <c r="CC5" s="37" t="s">
        <v>86</v>
      </c>
      <c r="CD5" s="37" t="s">
        <v>87</v>
      </c>
      <c r="CE5" s="37" t="s">
        <v>88</v>
      </c>
      <c r="CF5" s="37" t="s">
        <v>89</v>
      </c>
      <c r="CG5" s="37" t="s">
        <v>90</v>
      </c>
      <c r="CH5" s="37" t="s">
        <v>92</v>
      </c>
      <c r="CI5" s="37" t="s">
        <v>93</v>
      </c>
      <c r="CJ5" s="37" t="s">
        <v>94</v>
      </c>
      <c r="CK5" s="37" t="s">
        <v>95</v>
      </c>
      <c r="CL5" s="37" t="s">
        <v>91</v>
      </c>
      <c r="CM5" s="37" t="s">
        <v>85</v>
      </c>
      <c r="CN5" s="37" t="s">
        <v>86</v>
      </c>
      <c r="CO5" s="37" t="s">
        <v>87</v>
      </c>
      <c r="CP5" s="37" t="s">
        <v>88</v>
      </c>
      <c r="CQ5" s="37" t="s">
        <v>89</v>
      </c>
      <c r="CR5" s="37" t="s">
        <v>90</v>
      </c>
      <c r="CS5" s="37" t="s">
        <v>92</v>
      </c>
      <c r="CT5" s="37" t="s">
        <v>93</v>
      </c>
      <c r="CU5" s="37" t="s">
        <v>94</v>
      </c>
      <c r="CV5" s="37" t="s">
        <v>95</v>
      </c>
      <c r="CW5" s="37" t="s">
        <v>91</v>
      </c>
      <c r="CX5" s="37" t="s">
        <v>85</v>
      </c>
      <c r="CY5" s="37" t="s">
        <v>86</v>
      </c>
      <c r="CZ5" s="37" t="s">
        <v>87</v>
      </c>
      <c r="DA5" s="37" t="s">
        <v>88</v>
      </c>
      <c r="DB5" s="37" t="s">
        <v>89</v>
      </c>
      <c r="DC5" s="37" t="s">
        <v>90</v>
      </c>
      <c r="DD5" s="37" t="s">
        <v>92</v>
      </c>
      <c r="DE5" s="37" t="s">
        <v>93</v>
      </c>
      <c r="DF5" s="37" t="s">
        <v>94</v>
      </c>
      <c r="DG5" s="37" t="s">
        <v>95</v>
      </c>
      <c r="DH5" s="37" t="s">
        <v>91</v>
      </c>
      <c r="DI5" s="37" t="s">
        <v>85</v>
      </c>
      <c r="DJ5" s="37" t="s">
        <v>86</v>
      </c>
      <c r="DK5" s="37" t="s">
        <v>87</v>
      </c>
      <c r="DL5" s="37" t="s">
        <v>88</v>
      </c>
      <c r="DM5" s="37" t="s">
        <v>89</v>
      </c>
      <c r="DN5" s="37" t="s">
        <v>90</v>
      </c>
      <c r="DO5" s="37" t="s">
        <v>92</v>
      </c>
      <c r="DP5" s="37" t="s">
        <v>93</v>
      </c>
      <c r="DQ5" s="37" t="s">
        <v>94</v>
      </c>
      <c r="DR5" s="37" t="s">
        <v>95</v>
      </c>
      <c r="DS5" s="37" t="s">
        <v>91</v>
      </c>
      <c r="DT5" s="37" t="s">
        <v>85</v>
      </c>
      <c r="DU5" s="37" t="s">
        <v>86</v>
      </c>
      <c r="DV5" s="37" t="s">
        <v>87</v>
      </c>
      <c r="DW5" s="37" t="s">
        <v>88</v>
      </c>
      <c r="DX5" s="37" t="s">
        <v>89</v>
      </c>
      <c r="DY5" s="37" t="s">
        <v>90</v>
      </c>
      <c r="DZ5" s="37" t="s">
        <v>92</v>
      </c>
      <c r="EA5" s="37" t="s">
        <v>93</v>
      </c>
      <c r="EB5" s="37" t="s">
        <v>94</v>
      </c>
      <c r="EC5" s="37" t="s">
        <v>95</v>
      </c>
      <c r="ED5" s="37" t="s">
        <v>91</v>
      </c>
      <c r="EE5" s="37" t="s">
        <v>85</v>
      </c>
      <c r="EF5" s="37" t="s">
        <v>86</v>
      </c>
      <c r="EG5" s="37" t="s">
        <v>87</v>
      </c>
      <c r="EH5" s="37" t="s">
        <v>88</v>
      </c>
      <c r="EI5" s="37" t="s">
        <v>89</v>
      </c>
      <c r="EJ5" s="37" t="s">
        <v>90</v>
      </c>
      <c r="EK5" s="37" t="s">
        <v>92</v>
      </c>
      <c r="EL5" s="37" t="s">
        <v>93</v>
      </c>
      <c r="EM5" s="37" t="s">
        <v>94</v>
      </c>
      <c r="EN5" s="37" t="s">
        <v>95</v>
      </c>
      <c r="EO5" s="37" t="s">
        <v>91</v>
      </c>
    </row>
    <row r="6" spans="1:145" s="27" customFormat="1" x14ac:dyDescent="0.15">
      <c r="A6" s="28" t="s">
        <v>96</v>
      </c>
      <c r="B6" s="33">
        <f t="shared" ref="B6:X6" si="1">B7</f>
        <v>2019</v>
      </c>
      <c r="C6" s="33">
        <f t="shared" si="1"/>
        <v>82163</v>
      </c>
      <c r="D6" s="33">
        <f t="shared" si="1"/>
        <v>47</v>
      </c>
      <c r="E6" s="33">
        <f t="shared" si="1"/>
        <v>17</v>
      </c>
      <c r="F6" s="33">
        <f t="shared" si="1"/>
        <v>5</v>
      </c>
      <c r="G6" s="33">
        <f t="shared" si="1"/>
        <v>0</v>
      </c>
      <c r="H6" s="33" t="str">
        <f t="shared" si="1"/>
        <v>茨城県　笠間市</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8.6999999999999993</v>
      </c>
      <c r="Q6" s="38">
        <f t="shared" si="1"/>
        <v>87.28</v>
      </c>
      <c r="R6" s="38">
        <f t="shared" si="1"/>
        <v>3080</v>
      </c>
      <c r="S6" s="38">
        <f t="shared" si="1"/>
        <v>75644</v>
      </c>
      <c r="T6" s="38">
        <f t="shared" si="1"/>
        <v>240.4</v>
      </c>
      <c r="U6" s="38">
        <f t="shared" si="1"/>
        <v>314.66000000000003</v>
      </c>
      <c r="V6" s="38">
        <f t="shared" si="1"/>
        <v>6549</v>
      </c>
      <c r="W6" s="38">
        <f t="shared" si="1"/>
        <v>4.68</v>
      </c>
      <c r="X6" s="38">
        <f t="shared" si="1"/>
        <v>1399.36</v>
      </c>
      <c r="Y6" s="42">
        <f t="shared" ref="Y6:AH6" si="2">IF(Y7="",NA(),Y7)</f>
        <v>76.56</v>
      </c>
      <c r="Z6" s="42">
        <f t="shared" si="2"/>
        <v>74.77</v>
      </c>
      <c r="AA6" s="42">
        <f t="shared" si="2"/>
        <v>72.900000000000006</v>
      </c>
      <c r="AB6" s="42">
        <f t="shared" si="2"/>
        <v>79.790000000000006</v>
      </c>
      <c r="AC6" s="42">
        <f t="shared" si="2"/>
        <v>80.459999999999994</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451.05</v>
      </c>
      <c r="BG6" s="42">
        <f t="shared" si="5"/>
        <v>405.73</v>
      </c>
      <c r="BH6" s="42">
        <f t="shared" si="5"/>
        <v>856.74</v>
      </c>
      <c r="BI6" s="42">
        <f t="shared" si="5"/>
        <v>91.09</v>
      </c>
      <c r="BJ6" s="42">
        <f t="shared" si="5"/>
        <v>87.87</v>
      </c>
      <c r="BK6" s="42">
        <f t="shared" si="5"/>
        <v>1081.8</v>
      </c>
      <c r="BL6" s="42">
        <f t="shared" si="5"/>
        <v>974.93</v>
      </c>
      <c r="BM6" s="42">
        <f t="shared" si="5"/>
        <v>855.8</v>
      </c>
      <c r="BN6" s="42">
        <f t="shared" si="5"/>
        <v>789.46</v>
      </c>
      <c r="BO6" s="42">
        <f t="shared" si="5"/>
        <v>826.83</v>
      </c>
      <c r="BP6" s="38" t="str">
        <f>IF(BP7="","",IF(BP7="-","【-】","【"&amp;SUBSTITUTE(TEXT(BP7,"#,##0.00"),"-","△")&amp;"】"))</f>
        <v>【765.47】</v>
      </c>
      <c r="BQ6" s="42">
        <f t="shared" ref="BQ6:BZ6" si="6">IF(BQ7="",NA(),BQ7)</f>
        <v>71.58</v>
      </c>
      <c r="BR6" s="42">
        <f t="shared" si="6"/>
        <v>74.150000000000006</v>
      </c>
      <c r="BS6" s="42">
        <f t="shared" si="6"/>
        <v>53.53</v>
      </c>
      <c r="BT6" s="42">
        <f t="shared" si="6"/>
        <v>66.88</v>
      </c>
      <c r="BU6" s="42">
        <f t="shared" si="6"/>
        <v>59.12</v>
      </c>
      <c r="BV6" s="42">
        <f t="shared" si="6"/>
        <v>52.19</v>
      </c>
      <c r="BW6" s="42">
        <f t="shared" si="6"/>
        <v>55.32</v>
      </c>
      <c r="BX6" s="42">
        <f t="shared" si="6"/>
        <v>59.8</v>
      </c>
      <c r="BY6" s="42">
        <f t="shared" si="6"/>
        <v>57.77</v>
      </c>
      <c r="BZ6" s="42">
        <f t="shared" si="6"/>
        <v>57.31</v>
      </c>
      <c r="CA6" s="38" t="str">
        <f>IF(CA7="","",IF(CA7="-","【-】","【"&amp;SUBSTITUTE(TEXT(CA7,"#,##0.00"),"-","△")&amp;"】"))</f>
        <v>【59.59】</v>
      </c>
      <c r="CB6" s="42">
        <f t="shared" ref="CB6:CK6" si="7">IF(CB7="",NA(),CB7)</f>
        <v>224.88</v>
      </c>
      <c r="CC6" s="42">
        <f t="shared" si="7"/>
        <v>218.01</v>
      </c>
      <c r="CD6" s="42">
        <f t="shared" si="7"/>
        <v>301.39999999999998</v>
      </c>
      <c r="CE6" s="42">
        <f t="shared" si="7"/>
        <v>236.4</v>
      </c>
      <c r="CF6" s="42">
        <f t="shared" si="7"/>
        <v>271.45999999999998</v>
      </c>
      <c r="CG6" s="42">
        <f t="shared" si="7"/>
        <v>296.14</v>
      </c>
      <c r="CH6" s="42">
        <f t="shared" si="7"/>
        <v>283.17</v>
      </c>
      <c r="CI6" s="42">
        <f t="shared" si="7"/>
        <v>263.76</v>
      </c>
      <c r="CJ6" s="42">
        <f t="shared" si="7"/>
        <v>274.35000000000002</v>
      </c>
      <c r="CK6" s="42">
        <f t="shared" si="7"/>
        <v>273.52</v>
      </c>
      <c r="CL6" s="38" t="str">
        <f>IF(CL7="","",IF(CL7="-","【-】","【"&amp;SUBSTITUTE(TEXT(CL7,"#,##0.00"),"-","△")&amp;"】"))</f>
        <v>【257.86】</v>
      </c>
      <c r="CM6" s="42">
        <f t="shared" ref="CM6:CV6" si="8">IF(CM7="",NA(),CM7)</f>
        <v>36.549999999999997</v>
      </c>
      <c r="CN6" s="42">
        <f t="shared" si="8"/>
        <v>37.229999999999997</v>
      </c>
      <c r="CO6" s="42">
        <f t="shared" si="8"/>
        <v>37.56</v>
      </c>
      <c r="CP6" s="42">
        <f t="shared" si="8"/>
        <v>37.450000000000003</v>
      </c>
      <c r="CQ6" s="42">
        <f t="shared" si="8"/>
        <v>38.950000000000003</v>
      </c>
      <c r="CR6" s="42">
        <f t="shared" si="8"/>
        <v>52.31</v>
      </c>
      <c r="CS6" s="42">
        <f t="shared" si="8"/>
        <v>60.65</v>
      </c>
      <c r="CT6" s="42">
        <f t="shared" si="8"/>
        <v>51.75</v>
      </c>
      <c r="CU6" s="42">
        <f t="shared" si="8"/>
        <v>50.68</v>
      </c>
      <c r="CV6" s="42">
        <f t="shared" si="8"/>
        <v>50.14</v>
      </c>
      <c r="CW6" s="38" t="str">
        <f>IF(CW7="","",IF(CW7="-","【-】","【"&amp;SUBSTITUTE(TEXT(CW7,"#,##0.00"),"-","△")&amp;"】"))</f>
        <v>【51.30】</v>
      </c>
      <c r="CX6" s="42">
        <f t="shared" ref="CX6:DG6" si="9">IF(CX7="",NA(),CX7)</f>
        <v>75.900000000000006</v>
      </c>
      <c r="CY6" s="42">
        <f t="shared" si="9"/>
        <v>77.709999999999994</v>
      </c>
      <c r="CZ6" s="42">
        <f t="shared" si="9"/>
        <v>81.33</v>
      </c>
      <c r="DA6" s="42">
        <f t="shared" si="9"/>
        <v>79.73</v>
      </c>
      <c r="DB6" s="42">
        <f t="shared" si="9"/>
        <v>80.38</v>
      </c>
      <c r="DC6" s="42">
        <f t="shared" si="9"/>
        <v>84.32</v>
      </c>
      <c r="DD6" s="42">
        <f t="shared" si="9"/>
        <v>84.58</v>
      </c>
      <c r="DE6" s="42">
        <f t="shared" si="9"/>
        <v>84.84</v>
      </c>
      <c r="DF6" s="42">
        <f t="shared" si="9"/>
        <v>84.86</v>
      </c>
      <c r="DG6" s="42">
        <f t="shared" si="9"/>
        <v>84.98</v>
      </c>
      <c r="DH6" s="38" t="str">
        <f>IF(DH7="","",IF(DH7="-","【-】","【"&amp;SUBSTITUTE(TEXT(DH7,"#,##0.00"),"-","△")&amp;"】"))</f>
        <v>【86.22】</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0.01</v>
      </c>
      <c r="EK6" s="42">
        <f t="shared" si="12"/>
        <v>2.0499999999999998</v>
      </c>
      <c r="EL6" s="42">
        <f t="shared" si="12"/>
        <v>0.01</v>
      </c>
      <c r="EM6" s="42">
        <f t="shared" si="12"/>
        <v>0.01</v>
      </c>
      <c r="EN6" s="42">
        <f t="shared" si="12"/>
        <v>0.02</v>
      </c>
      <c r="EO6" s="38" t="str">
        <f>IF(EO7="","",IF(EO7="-","【-】","【"&amp;SUBSTITUTE(TEXT(EO7,"#,##0.00"),"-","△")&amp;"】"))</f>
        <v>【0.02】</v>
      </c>
    </row>
    <row r="7" spans="1:145" s="27" customFormat="1" x14ac:dyDescent="0.15">
      <c r="A7" s="28"/>
      <c r="B7" s="34">
        <v>2019</v>
      </c>
      <c r="C7" s="34">
        <v>82163</v>
      </c>
      <c r="D7" s="34">
        <v>47</v>
      </c>
      <c r="E7" s="34">
        <v>17</v>
      </c>
      <c r="F7" s="34">
        <v>5</v>
      </c>
      <c r="G7" s="34">
        <v>0</v>
      </c>
      <c r="H7" s="34" t="s">
        <v>66</v>
      </c>
      <c r="I7" s="34" t="s">
        <v>97</v>
      </c>
      <c r="J7" s="34" t="s">
        <v>98</v>
      </c>
      <c r="K7" s="34" t="s">
        <v>99</v>
      </c>
      <c r="L7" s="34" t="s">
        <v>100</v>
      </c>
      <c r="M7" s="34" t="s">
        <v>101</v>
      </c>
      <c r="N7" s="39" t="s">
        <v>39</v>
      </c>
      <c r="O7" s="39" t="s">
        <v>102</v>
      </c>
      <c r="P7" s="39">
        <v>8.6999999999999993</v>
      </c>
      <c r="Q7" s="39">
        <v>87.28</v>
      </c>
      <c r="R7" s="39">
        <v>3080</v>
      </c>
      <c r="S7" s="39">
        <v>75644</v>
      </c>
      <c r="T7" s="39">
        <v>240.4</v>
      </c>
      <c r="U7" s="39">
        <v>314.66000000000003</v>
      </c>
      <c r="V7" s="39">
        <v>6549</v>
      </c>
      <c r="W7" s="39">
        <v>4.68</v>
      </c>
      <c r="X7" s="39">
        <v>1399.36</v>
      </c>
      <c r="Y7" s="39">
        <v>76.56</v>
      </c>
      <c r="Z7" s="39">
        <v>74.77</v>
      </c>
      <c r="AA7" s="39">
        <v>72.900000000000006</v>
      </c>
      <c r="AB7" s="39">
        <v>79.790000000000006</v>
      </c>
      <c r="AC7" s="39">
        <v>80.459999999999994</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451.05</v>
      </c>
      <c r="BG7" s="39">
        <v>405.73</v>
      </c>
      <c r="BH7" s="39">
        <v>856.74</v>
      </c>
      <c r="BI7" s="39">
        <v>91.09</v>
      </c>
      <c r="BJ7" s="39">
        <v>87.87</v>
      </c>
      <c r="BK7" s="39">
        <v>1081.8</v>
      </c>
      <c r="BL7" s="39">
        <v>974.93</v>
      </c>
      <c r="BM7" s="39">
        <v>855.8</v>
      </c>
      <c r="BN7" s="39">
        <v>789.46</v>
      </c>
      <c r="BO7" s="39">
        <v>826.83</v>
      </c>
      <c r="BP7" s="39">
        <v>765.47</v>
      </c>
      <c r="BQ7" s="39">
        <v>71.58</v>
      </c>
      <c r="BR7" s="39">
        <v>74.150000000000006</v>
      </c>
      <c r="BS7" s="39">
        <v>53.53</v>
      </c>
      <c r="BT7" s="39">
        <v>66.88</v>
      </c>
      <c r="BU7" s="39">
        <v>59.12</v>
      </c>
      <c r="BV7" s="39">
        <v>52.19</v>
      </c>
      <c r="BW7" s="39">
        <v>55.32</v>
      </c>
      <c r="BX7" s="39">
        <v>59.8</v>
      </c>
      <c r="BY7" s="39">
        <v>57.77</v>
      </c>
      <c r="BZ7" s="39">
        <v>57.31</v>
      </c>
      <c r="CA7" s="39">
        <v>59.59</v>
      </c>
      <c r="CB7" s="39">
        <v>224.88</v>
      </c>
      <c r="CC7" s="39">
        <v>218.01</v>
      </c>
      <c r="CD7" s="39">
        <v>301.39999999999998</v>
      </c>
      <c r="CE7" s="39">
        <v>236.4</v>
      </c>
      <c r="CF7" s="39">
        <v>271.45999999999998</v>
      </c>
      <c r="CG7" s="39">
        <v>296.14</v>
      </c>
      <c r="CH7" s="39">
        <v>283.17</v>
      </c>
      <c r="CI7" s="39">
        <v>263.76</v>
      </c>
      <c r="CJ7" s="39">
        <v>274.35000000000002</v>
      </c>
      <c r="CK7" s="39">
        <v>273.52</v>
      </c>
      <c r="CL7" s="39">
        <v>257.86</v>
      </c>
      <c r="CM7" s="39">
        <v>36.549999999999997</v>
      </c>
      <c r="CN7" s="39">
        <v>37.229999999999997</v>
      </c>
      <c r="CO7" s="39">
        <v>37.56</v>
      </c>
      <c r="CP7" s="39">
        <v>37.450000000000003</v>
      </c>
      <c r="CQ7" s="39">
        <v>38.950000000000003</v>
      </c>
      <c r="CR7" s="39">
        <v>52.31</v>
      </c>
      <c r="CS7" s="39">
        <v>60.65</v>
      </c>
      <c r="CT7" s="39">
        <v>51.75</v>
      </c>
      <c r="CU7" s="39">
        <v>50.68</v>
      </c>
      <c r="CV7" s="39">
        <v>50.14</v>
      </c>
      <c r="CW7" s="39">
        <v>51.3</v>
      </c>
      <c r="CX7" s="39">
        <v>75.900000000000006</v>
      </c>
      <c r="CY7" s="39">
        <v>77.709999999999994</v>
      </c>
      <c r="CZ7" s="39">
        <v>81.33</v>
      </c>
      <c r="DA7" s="39">
        <v>79.73</v>
      </c>
      <c r="DB7" s="39">
        <v>80.38</v>
      </c>
      <c r="DC7" s="39">
        <v>84.32</v>
      </c>
      <c r="DD7" s="39">
        <v>84.58</v>
      </c>
      <c r="DE7" s="39">
        <v>84.84</v>
      </c>
      <c r="DF7" s="39">
        <v>84.86</v>
      </c>
      <c r="DG7" s="39">
        <v>84.98</v>
      </c>
      <c r="DH7" s="39">
        <v>86.22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0.01</v>
      </c>
      <c r="EK7" s="39">
        <v>2.0499999999999998</v>
      </c>
      <c r="EL7" s="39">
        <v>0.01</v>
      </c>
      <c r="EM7" s="39">
        <v>0.01</v>
      </c>
      <c r="EN7" s="39">
        <v>0.02</v>
      </c>
      <c r="EO7" s="39">
        <v>0.02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32</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企画部情報政策課</cp:lastModifiedBy>
  <dcterms:created xsi:type="dcterms:W3CDTF">2020-12-04T03:01:30Z</dcterms:created>
  <dcterms:modified xsi:type="dcterms:W3CDTF">2021-02-26T06:04:08Z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2021-01-21T07:03:05Z</vt:filetime>
  </property>
</Properties>
</file>